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езультаты" sheetId="1" r:id="rId4"/>
    <sheet state="visible" name="линии" sheetId="2" r:id="rId5"/>
    <sheet state="visible" name="tmp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год открытия или получения текущего названия или включения в систему метро</t>
      </text>
    </comment>
    <comment authorId="0" ref="B2">
      <text>
        <t xml:space="preserve">количество ответов</t>
      </text>
    </comment>
    <comment authorId="0" ref="G2">
      <text>
        <t xml:space="preserve">количество ответов за вариант в процентах от общего количества ответов по этой станции</t>
      </text>
    </comment>
    <comment authorId="0" ref="H2">
      <text>
        <t xml:space="preserve">количество ответов за вариант</t>
      </text>
    </comment>
    <comment authorId="0" ref="E3">
      <text>
        <t xml:space="preserve">год включения в систему «большого метро»</t>
      </text>
    </comment>
    <comment authorId="0" ref="F3">
      <text>
        <t xml:space="preserve">Правильный вариант не самый популярный. Ударение на последний слог подтверждается топонимическим словарем «Географические названия Московской области» Поспелова.</t>
      </text>
    </comment>
    <comment authorId="0" ref="E4">
      <text>
        <t xml:space="preserve">предполагаемый год открытия, строится</t>
      </text>
    </comment>
    <comment authorId="0" ref="F5">
      <text>
        <t xml:space="preserve">Правильный вариант не самый популярный. Затруднения вызваны, вероятно, тем, что название часто произносят в одно слово «Алмати́нская», и выделение по сути второстепенного ударения в начале слова вызывает затруднение.</t>
      </text>
    </comment>
    <comment authorId="0" ref="E6">
      <text>
        <t xml:space="preserve">предполагаемый год открытия, строится</t>
      </text>
    </comment>
    <comment authorId="0" ref="E8">
      <text>
        <t xml:space="preserve">год включения в систему «большого метро»</t>
      </text>
    </comment>
    <comment authorId="0" ref="F12">
      <text>
        <t xml:space="preserve">Споры по поводу правильного произношения, но в метро объявляют станцию так</t>
      </text>
    </comment>
    <comment authorId="0" ref="E14">
      <text>
        <t xml:space="preserve">предполагаемый год открытия, строится</t>
      </text>
    </comment>
    <comment authorId="0" ref="E16">
      <text>
        <t xml:space="preserve">год включения в систему «большого метро»</t>
      </text>
    </comment>
    <comment authorId="0" ref="E18">
      <text>
        <t xml:space="preserve">год включения в систему «большого метро»</t>
      </text>
    </comment>
    <comment authorId="0" ref="F19">
      <text>
        <t xml:space="preserve">В названии со временем потерялась буква ё и ударение переместилось на первый слог. Выбравшие вариант с ударением на «е», вероятно, подразумевали там «ё»</t>
      </text>
    </comment>
    <comment authorId="0" ref="E22">
      <text>
        <t xml:space="preserve">год включения в систему «большого метро»</t>
      </text>
    </comment>
    <comment authorId="0" ref="F23">
      <text>
        <t xml:space="preserve">В Минском метро и, вероятно, в других местах с подобным топонимом ударения ставят на предпоследний слог</t>
      </text>
    </comment>
    <comment authorId="0" ref="E26">
      <text>
        <t xml:space="preserve">предполагаемый год открытия, строится</t>
      </text>
    </comment>
    <comment authorId="0" ref="E31">
      <text>
        <t xml:space="preserve">год получения текущего названия</t>
      </text>
    </comment>
    <comment authorId="0" ref="E33">
      <text>
        <t xml:space="preserve">год включения в систему «большого метро»</t>
      </text>
    </comment>
    <comment authorId="0" ref="E35">
      <text>
        <t xml:space="preserve">предполагаемый год открытия, строится</t>
      </text>
    </comment>
    <comment authorId="0" ref="E39">
      <text>
        <t xml:space="preserve">год включения в систему «большого метро»</t>
      </text>
    </comment>
    <comment authorId="0" ref="B40">
      <text>
        <t xml:space="preserve">случайно было две Дмитровские в исследовании</t>
      </text>
    </comment>
    <comment authorId="0" ref="E44">
      <text>
        <t xml:space="preserve">год включения в систему «большого метро»</t>
      </text>
    </comment>
    <comment authorId="0" ref="E45">
      <text>
        <t xml:space="preserve">год включения в систему «большого метро»</t>
      </text>
    </comment>
    <comment authorId="0" ref="E49">
      <text>
        <t xml:space="preserve">предполагаемый год открытия, строится</t>
      </text>
    </comment>
    <comment authorId="0" ref="E51">
      <text>
        <t xml:space="preserve">год включения в систему «большого метро»</t>
      </text>
    </comment>
    <comment authorId="0" ref="E54">
      <text>
        <t xml:space="preserve">предполагаемый год открытия, строится</t>
      </text>
    </comment>
    <comment authorId="0" ref="E57">
      <text>
        <t xml:space="preserve">год получения текущего названия</t>
      </text>
    </comment>
    <comment authorId="0" ref="E63">
      <text>
        <t xml:space="preserve">предполагаемый год открытия, строится</t>
      </text>
    </comment>
    <comment authorId="0" ref="E64">
      <text>
        <t xml:space="preserve">год включения в систему «большого метро»</t>
      </text>
    </comment>
    <comment authorId="0" ref="E68">
      <text>
        <t xml:space="preserve">год включения в систему «большого метро»</t>
      </text>
    </comment>
    <comment authorId="0" ref="E69">
      <text>
        <t xml:space="preserve">предполагаемый год открытия, строится</t>
      </text>
    </comment>
    <comment authorId="0" ref="E71">
      <text>
        <t xml:space="preserve">год включения в систему «большого метро»</t>
      </text>
    </comment>
    <comment authorId="0" ref="E75">
      <text>
        <t xml:space="preserve">предполагаемый год открытия, строится</t>
      </text>
    </comment>
    <comment authorId="0" ref="E76">
      <text>
        <t xml:space="preserve">год получения текущего названия</t>
      </text>
    </comment>
    <comment authorId="0" ref="E82">
      <text>
        <t xml:space="preserve">год получения текущего названия</t>
      </text>
    </comment>
    <comment authorId="0" ref="E84">
      <text>
        <t xml:space="preserve">год включения в систему «большого метро»</t>
      </text>
    </comment>
    <comment authorId="0" ref="E86">
      <text>
        <t xml:space="preserve">предполагаемый год открытия, строится</t>
      </text>
    </comment>
    <comment authorId="0" ref="E88">
      <text>
        <t xml:space="preserve">предполагаемый год открытия, строится</t>
      </text>
    </comment>
    <comment authorId="0" ref="E89">
      <text>
        <t xml:space="preserve">год получения текущего названия</t>
      </text>
    </comment>
    <comment authorId="0" ref="E96">
      <text>
        <t xml:space="preserve">год включения в систему «большого метро»</t>
      </text>
    </comment>
    <comment authorId="0" ref="E101">
      <text>
        <t xml:space="preserve">год получения текущего названия</t>
      </text>
    </comment>
    <comment authorId="0" ref="E103">
      <text>
        <t xml:space="preserve">предполагаемый год открытия, строится</t>
      </text>
    </comment>
    <comment authorId="0" ref="E114">
      <text>
        <t xml:space="preserve">год получения текущего названия</t>
      </text>
    </comment>
    <comment authorId="0" ref="E120">
      <text>
        <t xml:space="preserve">предполагаемый год открытия, строится</t>
      </text>
    </comment>
    <comment authorId="0" ref="E125">
      <text>
        <t xml:space="preserve">год включения в систему «большого метро»</t>
      </text>
    </comment>
    <comment authorId="0" ref="E131">
      <text>
        <t xml:space="preserve">год включения в систему «большого метро»</t>
      </text>
    </comment>
    <comment authorId="0" ref="E135">
      <text>
        <t xml:space="preserve">год получения текущего названия</t>
      </text>
    </comment>
    <comment authorId="0" ref="E140">
      <text>
        <t xml:space="preserve">год включения в систему «большого метро»</t>
      </text>
    </comment>
    <comment authorId="0" ref="E149">
      <text>
        <t xml:space="preserve">год получения текущего названия</t>
      </text>
    </comment>
    <comment authorId="0" ref="E150">
      <text>
        <t xml:space="preserve">год включения в систему «большого метро»</t>
      </text>
    </comment>
    <comment authorId="0" ref="E156">
      <text>
        <t xml:space="preserve">предполагаемый год открытия, строится</t>
      </text>
    </comment>
    <comment authorId="0" ref="E157">
      <text>
        <t xml:space="preserve">год включения в систему «большого метро»</t>
      </text>
    </comment>
    <comment authorId="0" ref="E162">
      <text>
        <t xml:space="preserve">год включения в систему «большого метро»</t>
      </text>
    </comment>
    <comment authorId="0" ref="E165">
      <text>
        <t xml:space="preserve">год включения в систему «большого метро»</t>
      </text>
    </comment>
    <comment authorId="0" ref="E169">
      <text>
        <t xml:space="preserve">год включения в систему «большого метро»</t>
      </text>
    </comment>
    <comment authorId="0" ref="E175">
      <text>
        <t xml:space="preserve">год включения в систему «большого метро»</t>
      </text>
    </comment>
    <comment authorId="0" ref="E178">
      <text>
        <t xml:space="preserve">предполагаемый год открытия, строится</t>
      </text>
    </comment>
    <comment authorId="0" ref="E179">
      <text>
        <t xml:space="preserve">год включения в систему «большого метро»</t>
      </text>
    </comment>
    <comment authorId="0" ref="E181">
      <text>
        <t xml:space="preserve">год включения в систему «большого метро»</t>
      </text>
    </comment>
    <comment authorId="0" ref="E184">
      <text>
        <t xml:space="preserve">предполагаемый год открытия, строится</t>
      </text>
    </comment>
    <comment authorId="0" ref="E189">
      <text>
        <t xml:space="preserve">предполагаемый год открытия, строится</t>
      </text>
    </comment>
    <comment authorId="0" ref="E191">
      <text>
        <t xml:space="preserve">год включения в систему «большого метро»</t>
      </text>
    </comment>
    <comment authorId="0" ref="E193">
      <text>
        <t xml:space="preserve">год включения в систему «большого метро»</t>
      </text>
    </comment>
    <comment authorId="0" ref="E200">
      <text>
        <t xml:space="preserve">год получения текущего названия</t>
      </text>
    </comment>
    <comment authorId="0" ref="E210">
      <text>
        <t xml:space="preserve">год включения в систему «большого метро»</t>
      </text>
    </comment>
    <comment authorId="0" ref="E215">
      <text>
        <t xml:space="preserve">предполагаемый год открытия, строится</t>
      </text>
    </comment>
    <comment authorId="0" ref="E216">
      <text>
        <t xml:space="preserve">год получения текущего названия</t>
      </text>
    </comment>
    <comment authorId="0" ref="E220">
      <text>
        <t xml:space="preserve">год включения в систему «большого метро»</t>
      </text>
    </comment>
    <comment authorId="0" ref="E229">
      <text>
        <t xml:space="preserve">предполагаемый год открытия, строится</t>
      </text>
    </comment>
    <comment authorId="0" ref="E230">
      <text>
        <t xml:space="preserve">год получения текущего названия</t>
      </text>
    </comment>
    <comment authorId="0" ref="E233">
      <text>
        <t xml:space="preserve">предполагаемый год открытия, строится</t>
      </text>
    </comment>
    <comment authorId="0" ref="E235">
      <text>
        <t xml:space="preserve">год включения в систему «большого метро»</t>
      </text>
    </comment>
    <comment authorId="0" ref="E239">
      <text>
        <t xml:space="preserve">год включения в систему «большого метро»</t>
      </text>
    </comment>
  </commentList>
</comments>
</file>

<file path=xl/sharedStrings.xml><?xml version="1.0" encoding="utf-8"?>
<sst xmlns="http://schemas.openxmlformats.org/spreadsheetml/2006/main" count="1682" uniqueCount="1144">
  <si>
    <t>линия</t>
  </si>
  <si>
    <t>год</t>
  </si>
  <si>
    <t>станция и ее названия</t>
  </si>
  <si>
    <r>
      <rPr>
        <sz val="12.0"/>
      </rPr>
      <t xml:space="preserve">О проекте: </t>
    </r>
    <r>
      <rPr>
        <color rgb="FF1155CC"/>
        <sz val="12.0"/>
        <u/>
      </rPr>
      <t>https://kefiijrw.com/udar/</t>
    </r>
  </si>
  <si>
    <t>id</t>
  </si>
  <si>
    <t>∑</t>
  </si>
  <si>
    <t>правильный вариант</t>
  </si>
  <si>
    <t>ответов</t>
  </si>
  <si>
    <t>остальные варианты в порядке популярности</t>
  </si>
  <si>
    <t>Калитники́</t>
  </si>
  <si>
    <t>Кали́тники</t>
  </si>
  <si>
    <t>Ка́литники</t>
  </si>
  <si>
    <t>Калитни́ки</t>
  </si>
  <si>
    <t>Я́хромская</t>
  </si>
  <si>
    <t>Яхромска́я</t>
  </si>
  <si>
    <t>Яхро́мская</t>
  </si>
  <si>
    <t>А́лма-Ати́нская</t>
  </si>
  <si>
    <t>Алма́-Ати́нская</t>
  </si>
  <si>
    <t>А́лма-А́тинская</t>
  </si>
  <si>
    <t>Алма́-А́тинская</t>
  </si>
  <si>
    <t>А́лма-Атинска́я</t>
  </si>
  <si>
    <t>Я́ворки</t>
  </si>
  <si>
    <t>Яво́рки</t>
  </si>
  <si>
    <t>Яворки́</t>
  </si>
  <si>
    <t>Бо́ровское шоссе</t>
  </si>
  <si>
    <t>Боровско́е шоссе</t>
  </si>
  <si>
    <t>Боро́вское шоссе</t>
  </si>
  <si>
    <t>Ще́рбинка</t>
  </si>
  <si>
    <t>Щерби́нка</t>
  </si>
  <si>
    <t>Кожу́ховская</t>
  </si>
  <si>
    <t>Ко́жуховская</t>
  </si>
  <si>
    <t>Кожухо́вская</t>
  </si>
  <si>
    <t>Кожуховска́я</t>
  </si>
  <si>
    <t>Кожуховская́</t>
  </si>
  <si>
    <t>Косино́</t>
  </si>
  <si>
    <t>Ко́сино</t>
  </si>
  <si>
    <t>Коси́но</t>
  </si>
  <si>
    <t>Шелепи́ха</t>
  </si>
  <si>
    <t>Шеле́пиха</t>
  </si>
  <si>
    <t>Ше́лепиха</t>
  </si>
  <si>
    <t>Серпуховска́я</t>
  </si>
  <si>
    <t>Се́рпуховская</t>
  </si>
  <si>
    <t>Серпухо́вская</t>
  </si>
  <si>
    <t>Серпу́ховская</t>
  </si>
  <si>
    <t>Новокосино́</t>
  </si>
  <si>
    <t>Новоко́сино</t>
  </si>
  <si>
    <t>Новокоси́но</t>
  </si>
  <si>
    <t>Ново́косино</t>
  </si>
  <si>
    <t>Но́вокосино</t>
  </si>
  <si>
    <t>Мамыри́</t>
  </si>
  <si>
    <t>Ма́мыри</t>
  </si>
  <si>
    <t>Мамы́ри</t>
  </si>
  <si>
    <t>Люблино́</t>
  </si>
  <si>
    <t>Лю́блино</t>
  </si>
  <si>
    <t>Любли́но</t>
  </si>
  <si>
    <t>Ба́ковка</t>
  </si>
  <si>
    <t>Бако́вка</t>
  </si>
  <si>
    <t>Баковка́</t>
  </si>
  <si>
    <t>Угре́шская</t>
  </si>
  <si>
    <t>У́грешская</t>
  </si>
  <si>
    <t>Угрешска́я</t>
  </si>
  <si>
    <t>Те́стовская</t>
  </si>
  <si>
    <t>Тесто́вская</t>
  </si>
  <si>
    <t>Тестовска́я</t>
  </si>
  <si>
    <t>Тестовская́</t>
  </si>
  <si>
    <t>Пла́нерная</t>
  </si>
  <si>
    <t>Плане́рная</t>
  </si>
  <si>
    <t>Планерна́я</t>
  </si>
  <si>
    <t>Улица Дмитрие́вского</t>
  </si>
  <si>
    <t>Улица Дми́триевского</t>
  </si>
  <si>
    <t>Улица Дмитри́евского</t>
  </si>
  <si>
    <t>Улица Ско́белевская</t>
  </si>
  <si>
    <t>Улица Скобеле́вская</t>
  </si>
  <si>
    <t>Улица Скобе́левская</t>
  </si>
  <si>
    <t>Се́тунь</t>
  </si>
  <si>
    <t>Сету́нь</t>
  </si>
  <si>
    <t>Автозаво́дская</t>
  </si>
  <si>
    <t>Автозаводска́я</t>
  </si>
  <si>
    <t>Авто́заводская</t>
  </si>
  <si>
    <t>Автоза́водская</t>
  </si>
  <si>
    <t>Строгино́</t>
  </si>
  <si>
    <t>Стро́гино</t>
  </si>
  <si>
    <t>Строги́но</t>
  </si>
  <si>
    <t>Кахо́вская</t>
  </si>
  <si>
    <t>Ка́ховская</t>
  </si>
  <si>
    <t>Каховска́я</t>
  </si>
  <si>
    <t>Десна́</t>
  </si>
  <si>
    <t>Де́сна</t>
  </si>
  <si>
    <t>Стромы́нка</t>
  </si>
  <si>
    <t>Стро́мынка</t>
  </si>
  <si>
    <t>Лухма́новская</t>
  </si>
  <si>
    <t>Лухмано́вская</t>
  </si>
  <si>
    <t>Лу́хмановская</t>
  </si>
  <si>
    <t>Лухмановска́я</t>
  </si>
  <si>
    <t>Лухмановская́</t>
  </si>
  <si>
    <t>Электрозаво́дская</t>
  </si>
  <si>
    <t>Электрозаводска́я</t>
  </si>
  <si>
    <t>Электроза́водская</t>
  </si>
  <si>
    <t>Электро́заводская</t>
  </si>
  <si>
    <t>Эле́ктрозаводская</t>
  </si>
  <si>
    <t>Фили́</t>
  </si>
  <si>
    <t>Фи́ли</t>
  </si>
  <si>
    <t>Фили</t>
  </si>
  <si>
    <t>Су́харевская</t>
  </si>
  <si>
    <t>Сухаре́вская</t>
  </si>
  <si>
    <t>Суха́ревская</t>
  </si>
  <si>
    <t>Го́ворово</t>
  </si>
  <si>
    <t>Говоро́во</t>
  </si>
  <si>
    <t>Гово́рово</t>
  </si>
  <si>
    <t>Говорово́</t>
  </si>
  <si>
    <t>Пере́рва</t>
  </si>
  <si>
    <t>Перерва́</t>
  </si>
  <si>
    <t>Пе́рерва</t>
  </si>
  <si>
    <t>Ольхо́вая</t>
  </si>
  <si>
    <t>О́льховая</t>
  </si>
  <si>
    <t>Ольхова́я</t>
  </si>
  <si>
    <t>Со́сенки</t>
  </si>
  <si>
    <t>Сосе́нки</t>
  </si>
  <si>
    <t>Сосенки́</t>
  </si>
  <si>
    <t>Ша́боловская</t>
  </si>
  <si>
    <t>Шабо́ловская</t>
  </si>
  <si>
    <t>Шаболо́вская</t>
  </si>
  <si>
    <t>Про́кшино</t>
  </si>
  <si>
    <t>Прокшино́</t>
  </si>
  <si>
    <t>Прокши́но</t>
  </si>
  <si>
    <t>Мяки́нино</t>
  </si>
  <si>
    <t>Мя́кинино</t>
  </si>
  <si>
    <t>Мякинино́</t>
  </si>
  <si>
    <t>Опа́лиха</t>
  </si>
  <si>
    <t>Опали́ха</t>
  </si>
  <si>
    <t>О́палиха</t>
  </si>
  <si>
    <t>Дми́тровская</t>
  </si>
  <si>
    <t>Дмитро́вская</t>
  </si>
  <si>
    <t>Дмитровска́я</t>
  </si>
  <si>
    <t>Улица Старокача́ловская</t>
  </si>
  <si>
    <t>Улица Старокачало́вская</t>
  </si>
  <si>
    <t>Улица Старока́чаловская</t>
  </si>
  <si>
    <t>Улица Ста́рокачаловская</t>
  </si>
  <si>
    <t>Улица Старо́качаловская</t>
  </si>
  <si>
    <t>Би́бирево</t>
  </si>
  <si>
    <t>Бибире́во</t>
  </si>
  <si>
    <t>Биби́рево</t>
  </si>
  <si>
    <t>Бибирево́</t>
  </si>
  <si>
    <t>Шипи́ловская</t>
  </si>
  <si>
    <t>Шипило́вская</t>
  </si>
  <si>
    <t>Ши́пиловская</t>
  </si>
  <si>
    <t>Анике́евка</t>
  </si>
  <si>
    <t>Ани́кеевка</t>
  </si>
  <si>
    <t>Аникее́вка</t>
  </si>
  <si>
    <t>А́никеевка</t>
  </si>
  <si>
    <t>Немчи́новка</t>
  </si>
  <si>
    <t>Не́мчиновка</t>
  </si>
  <si>
    <t>Немчино́вка</t>
  </si>
  <si>
    <t>Ами́ньевская</t>
  </si>
  <si>
    <t>Аминье́вская</t>
  </si>
  <si>
    <t>А́миньевская</t>
  </si>
  <si>
    <t>Аминьевска́я</t>
  </si>
  <si>
    <t>Стре́шнево</t>
  </si>
  <si>
    <t>Стрешне́во</t>
  </si>
  <si>
    <t>Верхние Котлы́</t>
  </si>
  <si>
    <t>Верхние Ко́тлы</t>
  </si>
  <si>
    <t>Раки́тки</t>
  </si>
  <si>
    <t>Ра́китки</t>
  </si>
  <si>
    <t>Ракитки́</t>
  </si>
  <si>
    <t>Сви́блово</t>
  </si>
  <si>
    <t>Свибло́во</t>
  </si>
  <si>
    <t>Или́мская</t>
  </si>
  <si>
    <t>Илимска́я</t>
  </si>
  <si>
    <t>И́лимская</t>
  </si>
  <si>
    <t>Хо́врино</t>
  </si>
  <si>
    <t>Ховрино́</t>
  </si>
  <si>
    <t>Ховри́но</t>
  </si>
  <si>
    <t>Росто́кино</t>
  </si>
  <si>
    <t>Ростокино́</t>
  </si>
  <si>
    <t>Ро́стокино</t>
  </si>
  <si>
    <t>Ростоки́но</t>
  </si>
  <si>
    <t>Лиано́зово</t>
  </si>
  <si>
    <t>Лиа́нозово</t>
  </si>
  <si>
    <t>Лианозо́во</t>
  </si>
  <si>
    <t>Ли́анозово</t>
  </si>
  <si>
    <t>Те́рехово</t>
  </si>
  <si>
    <t>Тере́хово</t>
  </si>
  <si>
    <t>Терехо́во</t>
  </si>
  <si>
    <t>Окружна́я</t>
  </si>
  <si>
    <t>Окру́жная</t>
  </si>
  <si>
    <t>О́кружная</t>
  </si>
  <si>
    <t>Окружная́</t>
  </si>
  <si>
    <t>Кита́й-го́род</t>
  </si>
  <si>
    <t>Ки́тай-го́род</t>
  </si>
  <si>
    <t>Кита́й-горо́д</t>
  </si>
  <si>
    <t>Улица Горчако́ва</t>
  </si>
  <si>
    <t>Улица Горча́кова</t>
  </si>
  <si>
    <t>Улица Го́рчакова</t>
  </si>
  <si>
    <t>Ра́менки</t>
  </si>
  <si>
    <t>Раме́нки</t>
  </si>
  <si>
    <t>Раменки́</t>
  </si>
  <si>
    <t>Новослобо́дская</t>
  </si>
  <si>
    <t>Новослободска́я</t>
  </si>
  <si>
    <t>Новосло́бодская</t>
  </si>
  <si>
    <t>Ново́слободская</t>
  </si>
  <si>
    <t>Новослободская́</t>
  </si>
  <si>
    <t>Но́вослободская</t>
  </si>
  <si>
    <t>Новохохло́вская</t>
  </si>
  <si>
    <t>Новохо́хловская</t>
  </si>
  <si>
    <t>Новохохловска́я</t>
  </si>
  <si>
    <t>Но́вохохловская</t>
  </si>
  <si>
    <t>Ново́хохловская</t>
  </si>
  <si>
    <t>Лужники́</t>
  </si>
  <si>
    <t>Лу́жники</t>
  </si>
  <si>
    <t>Лужни́ки</t>
  </si>
  <si>
    <t>Пы́хтино</t>
  </si>
  <si>
    <t>Пыхтино́</t>
  </si>
  <si>
    <t>Пыхти́но</t>
  </si>
  <si>
    <t>Хле́бниково</t>
  </si>
  <si>
    <t>Хлебни́ково</t>
  </si>
  <si>
    <t>Хлебнико́во</t>
  </si>
  <si>
    <t>Сре́тенский бульвар</t>
  </si>
  <si>
    <t>Срете́нский бульвар</t>
  </si>
  <si>
    <t>Перо́во</t>
  </si>
  <si>
    <t>Пе́рово</t>
  </si>
  <si>
    <t>Менделе́евская</t>
  </si>
  <si>
    <t>Менделее́вская</t>
  </si>
  <si>
    <t>Менде́леевская</t>
  </si>
  <si>
    <t>Ме́нделеевская</t>
  </si>
  <si>
    <t>Во́дники</t>
  </si>
  <si>
    <t>Водники́</t>
  </si>
  <si>
    <t>Водни́ки</t>
  </si>
  <si>
    <t>Котляко́во</t>
  </si>
  <si>
    <t>Котля́ково</t>
  </si>
  <si>
    <t>Ко́тляково</t>
  </si>
  <si>
    <t>Краснопре́сненская</t>
  </si>
  <si>
    <t>Краснопресне́нская</t>
  </si>
  <si>
    <t>Кра́снопресненская</t>
  </si>
  <si>
    <t>Красно́пресненская</t>
  </si>
  <si>
    <t>Одинцо́во</t>
  </si>
  <si>
    <t>О́динцово</t>
  </si>
  <si>
    <t>Оди́нцово</t>
  </si>
  <si>
    <t>Одинцово́</t>
  </si>
  <si>
    <t>Во́йковская</t>
  </si>
  <si>
    <t>Войко́вская</t>
  </si>
  <si>
    <t>Войковска́я</t>
  </si>
  <si>
    <t>Новогире́ево</t>
  </si>
  <si>
    <t>Новоги́реево</t>
  </si>
  <si>
    <t>Новогирее́во</t>
  </si>
  <si>
    <t>Конько́во</t>
  </si>
  <si>
    <t>Ко́ньково</t>
  </si>
  <si>
    <t>Коньково́</t>
  </si>
  <si>
    <t>Вави́ловская</t>
  </si>
  <si>
    <t>Вавило́вская</t>
  </si>
  <si>
    <t>Ва́виловская</t>
  </si>
  <si>
    <t>Кропо́ткинская</t>
  </si>
  <si>
    <t>Кропотки́нская</t>
  </si>
  <si>
    <t>Кро́поткинская</t>
  </si>
  <si>
    <t>Бульвар Дми́трия Донско́го</t>
  </si>
  <si>
    <t>Бульвар Дмитри́я Донско́го</t>
  </si>
  <si>
    <t>Бульвар Дми́трия До́нского</t>
  </si>
  <si>
    <t>Бульвар Дми́трия Донского́</t>
  </si>
  <si>
    <t>Селиге́рская</t>
  </si>
  <si>
    <t>Се́лигерская</t>
  </si>
  <si>
    <t>Сели́герская</t>
  </si>
  <si>
    <t>Селигерска́я</t>
  </si>
  <si>
    <t>Багратио́новская</t>
  </si>
  <si>
    <t>Багратионо́вская</t>
  </si>
  <si>
    <t>Баграти́оновская</t>
  </si>
  <si>
    <t>Багра́тионовская</t>
  </si>
  <si>
    <t>Новопереде́лкино</t>
  </si>
  <si>
    <t>Новопере́делкино</t>
  </si>
  <si>
    <t>Ново́переделкино</t>
  </si>
  <si>
    <t>Но́вопеределкино</t>
  </si>
  <si>
    <t>Чка́ловская</t>
  </si>
  <si>
    <t>Чкало́вская</t>
  </si>
  <si>
    <t>Чкаловска́я</t>
  </si>
  <si>
    <t>Новоя́сеневская</t>
  </si>
  <si>
    <t>Новоясе́невская</t>
  </si>
  <si>
    <t>Но́воясеневская</t>
  </si>
  <si>
    <t>Новоясене́вская</t>
  </si>
  <si>
    <t>Ново́ясеневская</t>
  </si>
  <si>
    <t>Схо́дненская</t>
  </si>
  <si>
    <t>Сходне́нская</t>
  </si>
  <si>
    <t>Сходненска́я</t>
  </si>
  <si>
    <t>Дегу́нино</t>
  </si>
  <si>
    <t>Дегуни́но</t>
  </si>
  <si>
    <t>Дегунино́</t>
  </si>
  <si>
    <t>Де́гунино</t>
  </si>
  <si>
    <t>Ко́птево</t>
  </si>
  <si>
    <t>Копте́во</t>
  </si>
  <si>
    <t>Вату́тинки</t>
  </si>
  <si>
    <t>Ватути́нки</t>
  </si>
  <si>
    <t>Ватутинки́</t>
  </si>
  <si>
    <t>Ва́тутинки</t>
  </si>
  <si>
    <t>Коло́менская</t>
  </si>
  <si>
    <t>Коломе́нская</t>
  </si>
  <si>
    <t>Ко́ломенская</t>
  </si>
  <si>
    <t>Физте́х</t>
  </si>
  <si>
    <t>Фи́зтех</t>
  </si>
  <si>
    <t>Алекса́ндровский сад</t>
  </si>
  <si>
    <t>Александровски́й сад</t>
  </si>
  <si>
    <t>Але́ксандровский сад</t>
  </si>
  <si>
    <t>Александро́вский сад</t>
  </si>
  <si>
    <t>А́лександровский сад</t>
  </si>
  <si>
    <t>Лефо́ртово</t>
  </si>
  <si>
    <t>Ле́фортово</t>
  </si>
  <si>
    <t>Лефорто́во</t>
  </si>
  <si>
    <t>Ту́шинская</t>
  </si>
  <si>
    <t>Туши́нская</t>
  </si>
  <si>
    <t>Ба́уманская</t>
  </si>
  <si>
    <t>Бау́манская</t>
  </si>
  <si>
    <t>Баума́нская</t>
  </si>
  <si>
    <t>Бауманска́я</t>
  </si>
  <si>
    <t>Каши́рская</t>
  </si>
  <si>
    <t>Ка́ширская</t>
  </si>
  <si>
    <t>Каширска́я</t>
  </si>
  <si>
    <t>Черта́новская</t>
  </si>
  <si>
    <t>Чертано́вская</t>
  </si>
  <si>
    <t>Че́ртановская</t>
  </si>
  <si>
    <t>Бегова́я</t>
  </si>
  <si>
    <t>Бего́вая</t>
  </si>
  <si>
    <t>Бе́говая</t>
  </si>
  <si>
    <t>Беговая́</t>
  </si>
  <si>
    <t>Красный Балти́ец</t>
  </si>
  <si>
    <t>Красный Ба́лтиец</t>
  </si>
  <si>
    <t>Красный Балтие́ц</t>
  </si>
  <si>
    <t>Нага́тинская</t>
  </si>
  <si>
    <t>Нагати́нская</t>
  </si>
  <si>
    <t>На́гатинская</t>
  </si>
  <si>
    <t>Красногварде́йская</t>
  </si>
  <si>
    <t>Кра́сногвардейская</t>
  </si>
  <si>
    <t>Красногва́рдейская</t>
  </si>
  <si>
    <t>Красногвардейска́я</t>
  </si>
  <si>
    <t>Красно́гвардейская</t>
  </si>
  <si>
    <t>Фонви́зинская</t>
  </si>
  <si>
    <t>Фонвизи́нская</t>
  </si>
  <si>
    <t>Фо́нвизинская</t>
  </si>
  <si>
    <t>О́кская</t>
  </si>
  <si>
    <t>Окска́я</t>
  </si>
  <si>
    <t>Алексе́евская</t>
  </si>
  <si>
    <t>Алексее́вская</t>
  </si>
  <si>
    <t>Але́ксеевская</t>
  </si>
  <si>
    <t>А́лексеевская</t>
  </si>
  <si>
    <t>Кузьми́нки</t>
  </si>
  <si>
    <t>Ку́зьминки</t>
  </si>
  <si>
    <t>Кузьминки́</t>
  </si>
  <si>
    <t>Ершо́вская</t>
  </si>
  <si>
    <t>Е́ршовская</t>
  </si>
  <si>
    <t>Ершовска́я</t>
  </si>
  <si>
    <t>Пя́тницкое шоссе</t>
  </si>
  <si>
    <t>Пятни́цкое шоссе</t>
  </si>
  <si>
    <t>Пятницкое́ шоссе</t>
  </si>
  <si>
    <t>Крестья́нская Заста́ва</t>
  </si>
  <si>
    <t>Крестья́нская Застава́</t>
  </si>
  <si>
    <t>Кре́стьянская Заста́ва</t>
  </si>
  <si>
    <t>Кре́стьянская За́става</t>
  </si>
  <si>
    <t>Крестьянска́я За́става</t>
  </si>
  <si>
    <t>Крестья́нская За́става</t>
  </si>
  <si>
    <t>Тверска́я</t>
  </si>
  <si>
    <t>Тве́рская</t>
  </si>
  <si>
    <t>Бульвар Адмирала Ушако́ва</t>
  </si>
  <si>
    <t>Бульвар Адмирала Уша́кова</t>
  </si>
  <si>
    <t>Бульвар Адмирала У́шакова</t>
  </si>
  <si>
    <t>Нова́торская</t>
  </si>
  <si>
    <t>Новато́рская</t>
  </si>
  <si>
    <t>Но́ваторская</t>
  </si>
  <si>
    <t>Ма́рьино</t>
  </si>
  <si>
    <t>Марьи́но</t>
  </si>
  <si>
    <t>Марьино́</t>
  </si>
  <si>
    <t>Павеле́цкая</t>
  </si>
  <si>
    <t>Паве́лецкая</t>
  </si>
  <si>
    <t>Павелецка́я</t>
  </si>
  <si>
    <t>Па́велецкая</t>
  </si>
  <si>
    <t>Стаха́новская</t>
  </si>
  <si>
    <t>Стахано́вская</t>
  </si>
  <si>
    <t>Ста́хановская</t>
  </si>
  <si>
    <t>Воронцо́вская</t>
  </si>
  <si>
    <t>Во́ронцовская</t>
  </si>
  <si>
    <t>Воро́нцовская</t>
  </si>
  <si>
    <t>Воронцовска́я</t>
  </si>
  <si>
    <t>Кантеми́ровская</t>
  </si>
  <si>
    <t>Кантемиро́вская</t>
  </si>
  <si>
    <t>Ка́нтемировская</t>
  </si>
  <si>
    <t>Канте́мировская</t>
  </si>
  <si>
    <t>Бульвар Рокоссо́вского</t>
  </si>
  <si>
    <t>Бульвар Роко́ссовского</t>
  </si>
  <si>
    <t>Бульвар Ро́коссовского</t>
  </si>
  <si>
    <t>Ма́рьина Ро́ща</t>
  </si>
  <si>
    <t>Ма́рьина Роща́</t>
  </si>
  <si>
    <t>Марьи́на Ро́ща</t>
  </si>
  <si>
    <t>Марьи́на Роща́</t>
  </si>
  <si>
    <t>Нижегоро́дская</t>
  </si>
  <si>
    <t>Нижего́родская</t>
  </si>
  <si>
    <t>Нижегородска́я</t>
  </si>
  <si>
    <t>Ниже́городская</t>
  </si>
  <si>
    <t>Нижегородская́</t>
  </si>
  <si>
    <t>Верхние Лихобо́ры</t>
  </si>
  <si>
    <t>Верхние Ли́хоборы</t>
  </si>
  <si>
    <t>Верхние Лихоборы́</t>
  </si>
  <si>
    <t>Верхние Лихо́боры</t>
  </si>
  <si>
    <t>Сала́рьево</t>
  </si>
  <si>
    <t>Са́ларьево</t>
  </si>
  <si>
    <t>Саларье́во</t>
  </si>
  <si>
    <t>Ле́рмонтовский проспект</t>
  </si>
  <si>
    <t>Лермонто́вский проспект</t>
  </si>
  <si>
    <t>Лермо́нтовский проспект</t>
  </si>
  <si>
    <t>Нага́тинский Зато́н</t>
  </si>
  <si>
    <t>Нагати́нский Зато́н</t>
  </si>
  <si>
    <t>Домоде́довская</t>
  </si>
  <si>
    <t>Домодедо́вская</t>
  </si>
  <si>
    <t>До́модедовская</t>
  </si>
  <si>
    <t>Новокузне́цкая</t>
  </si>
  <si>
    <t>Новоку́знецкая</t>
  </si>
  <si>
    <t>Ново́кузнецкая</t>
  </si>
  <si>
    <t>Ки́евская</t>
  </si>
  <si>
    <t>Кие́вская</t>
  </si>
  <si>
    <t>Киевска́я</t>
  </si>
  <si>
    <t>Давы́дково</t>
  </si>
  <si>
    <t>Давыдко́во</t>
  </si>
  <si>
    <t>Да́выдково</t>
  </si>
  <si>
    <t>Оста́фьево</t>
  </si>
  <si>
    <t>О́стафьево</t>
  </si>
  <si>
    <t>Остафьево́</t>
  </si>
  <si>
    <t>Волгогра́дский проспект</t>
  </si>
  <si>
    <t>Волго́градский проспект</t>
  </si>
  <si>
    <t>Во́лгоградский проспект</t>
  </si>
  <si>
    <t>Площадь Ильича́</t>
  </si>
  <si>
    <t>Площадь И́льича</t>
  </si>
  <si>
    <t>Площадь Ильи́ча</t>
  </si>
  <si>
    <t>Жуле́бино</t>
  </si>
  <si>
    <t>Жу́лебино</t>
  </si>
  <si>
    <t>Жулеби́но</t>
  </si>
  <si>
    <t>Соко́льники</t>
  </si>
  <si>
    <t>Со́кольники</t>
  </si>
  <si>
    <t>Тру́бная</t>
  </si>
  <si>
    <t>Трубна́я</t>
  </si>
  <si>
    <t>Беску́дниково</t>
  </si>
  <si>
    <t>Бе́скудниково</t>
  </si>
  <si>
    <t>Бескуднико́во</t>
  </si>
  <si>
    <t>Проспект Верна́дского</t>
  </si>
  <si>
    <t>Проспект Ве́рнадского</t>
  </si>
  <si>
    <t>Алту́фьево</t>
  </si>
  <si>
    <t>А́лтуфьево</t>
  </si>
  <si>
    <t>Черки́зовская</t>
  </si>
  <si>
    <t>Черкизо́вская</t>
  </si>
  <si>
    <t>Че́ркизовская</t>
  </si>
  <si>
    <t>Цари́цыно</t>
  </si>
  <si>
    <t>Царицы́но</t>
  </si>
  <si>
    <t>Ца́рицыно</t>
  </si>
  <si>
    <t>Калу́жская</t>
  </si>
  <si>
    <t>Ка́лужская</t>
  </si>
  <si>
    <t>Лесопа́рковая</t>
  </si>
  <si>
    <t>Лесо́парковая</t>
  </si>
  <si>
    <t>Лесопаркова́я</t>
  </si>
  <si>
    <t>Ле́сопарковая</t>
  </si>
  <si>
    <t>Медве́дково</t>
  </si>
  <si>
    <t>Медведко́во</t>
  </si>
  <si>
    <t>Ме́дведково</t>
  </si>
  <si>
    <t>Некра́совка</t>
  </si>
  <si>
    <t>Не́красовка</t>
  </si>
  <si>
    <t>Некрасо́вка</t>
  </si>
  <si>
    <t>Па́вшино</t>
  </si>
  <si>
    <t>Павшино́</t>
  </si>
  <si>
    <t>Маяко́вская</t>
  </si>
  <si>
    <t>Мая́ковская</t>
  </si>
  <si>
    <t>Маяковска́я</t>
  </si>
  <si>
    <t>Бу́нинская аллея</t>
  </si>
  <si>
    <t>Буни́нская аллея</t>
  </si>
  <si>
    <t>Бунинска́я аллея</t>
  </si>
  <si>
    <t>Ломоно́совский проспект</t>
  </si>
  <si>
    <t>Ло́моносовский проспект</t>
  </si>
  <si>
    <t>Ломо́носовский проспект</t>
  </si>
  <si>
    <t>Ломоносо́вский проспект</t>
  </si>
  <si>
    <t>Нахи́мовский проспект</t>
  </si>
  <si>
    <t>На́химовский проспект</t>
  </si>
  <si>
    <t>Нахимо́вский проспект</t>
  </si>
  <si>
    <t>Панфи́ловская</t>
  </si>
  <si>
    <t>Па́нфиловская</t>
  </si>
  <si>
    <t>Панфиловская́</t>
  </si>
  <si>
    <t>Панфило́вская</t>
  </si>
  <si>
    <t>Петро́вско-Разумо́вская</t>
  </si>
  <si>
    <t>Петро́вско-Ра́зумовская</t>
  </si>
  <si>
    <t>Петро́вско-Разу́мовская</t>
  </si>
  <si>
    <t>Петро́вско-Разумовска́я</t>
  </si>
  <si>
    <t>Пе́тровско-Ра́зумовская</t>
  </si>
  <si>
    <t>Полежа́евская</t>
  </si>
  <si>
    <t>По́лежаевская</t>
  </si>
  <si>
    <t>Полежае́вская</t>
  </si>
  <si>
    <t>Полежаевска́я</t>
  </si>
  <si>
    <t>Бори́сово</t>
  </si>
  <si>
    <t>Бо́рисово</t>
  </si>
  <si>
    <t>Борисо́во</t>
  </si>
  <si>
    <t>Изма́йловская</t>
  </si>
  <si>
    <t>И́змайловская</t>
  </si>
  <si>
    <t>Измайло́вская</t>
  </si>
  <si>
    <t>Измайловска́я</t>
  </si>
  <si>
    <t>Курья́ново</t>
  </si>
  <si>
    <t>Ку́рьяново</t>
  </si>
  <si>
    <t>Курьяно́во</t>
  </si>
  <si>
    <t>Со́кол</t>
  </si>
  <si>
    <t>Соко́л</t>
  </si>
  <si>
    <t>Ба́бушкинская</t>
  </si>
  <si>
    <t>Бабу́шкинская</t>
  </si>
  <si>
    <t>Би́тцевский парк</t>
  </si>
  <si>
    <t>Битце́вский парк</t>
  </si>
  <si>
    <t>Битцевски́й парк</t>
  </si>
  <si>
    <t>Борови́цкая</t>
  </si>
  <si>
    <t>Боровицка́я</t>
  </si>
  <si>
    <t>Боро́вицкая</t>
  </si>
  <si>
    <t>Я́сенево</t>
  </si>
  <si>
    <t>Ясе́нево</t>
  </si>
  <si>
    <t>Бачу́ринская</t>
  </si>
  <si>
    <t>Бачури́нская</t>
  </si>
  <si>
    <t>Ба́чуринская</t>
  </si>
  <si>
    <t>Москворе́чье</t>
  </si>
  <si>
    <t>Москво́речье</t>
  </si>
  <si>
    <t>Москворечье́</t>
  </si>
  <si>
    <t>Мо́скворечье</t>
  </si>
  <si>
    <t>Че́ховская</t>
  </si>
  <si>
    <t>Чехо́вская</t>
  </si>
  <si>
    <t>Чеховска́я</t>
  </si>
  <si>
    <t>Дубро́вка</t>
  </si>
  <si>
    <t>Ду́бровка</t>
  </si>
  <si>
    <t>Дубровка́</t>
  </si>
  <si>
    <t>Петро́вский парк</t>
  </si>
  <si>
    <t>Петровски́й парк</t>
  </si>
  <si>
    <t>Пе́тровский парк</t>
  </si>
  <si>
    <t>Пролета́рская</t>
  </si>
  <si>
    <t>Проле́тарская</t>
  </si>
  <si>
    <t>Про́летарская</t>
  </si>
  <si>
    <t>Ско́лково</t>
  </si>
  <si>
    <t>Сколко́во</t>
  </si>
  <si>
    <t>Ку́нцевская</t>
  </si>
  <si>
    <t>Кунце́вская</t>
  </si>
  <si>
    <t>Кунцевска́я</t>
  </si>
  <si>
    <t>Мичу́ринский проспект</t>
  </si>
  <si>
    <t>Ми́чуринский проспект</t>
  </si>
  <si>
    <t>Мичури́нский проспект</t>
  </si>
  <si>
    <t>Силика́тная</t>
  </si>
  <si>
    <t>Си́ликатная</t>
  </si>
  <si>
    <t>Сили́катная</t>
  </si>
  <si>
    <t>Силикатна́я</t>
  </si>
  <si>
    <t>Куту́зовская</t>
  </si>
  <si>
    <t>Кутузо́вская</t>
  </si>
  <si>
    <t>Ку́тузовская</t>
  </si>
  <si>
    <t>Преображе́нская площадь</t>
  </si>
  <si>
    <t>Преображенская́ площадь</t>
  </si>
  <si>
    <t>Пре́ображенская площадь</t>
  </si>
  <si>
    <t>Преображенска́я площадь</t>
  </si>
  <si>
    <t>Беля́ево</t>
  </si>
  <si>
    <t>Бе́ляево</t>
  </si>
  <si>
    <t>Покро́вское</t>
  </si>
  <si>
    <t>По́кровское</t>
  </si>
  <si>
    <t>Покровско́е</t>
  </si>
  <si>
    <t>Фру́нзенская</t>
  </si>
  <si>
    <t>Фрунзе́нская</t>
  </si>
  <si>
    <t>Арба́тская</t>
  </si>
  <si>
    <t>А́рбатская</t>
  </si>
  <si>
    <t>Арбатска́я</t>
  </si>
  <si>
    <t>Отра́дное</t>
  </si>
  <si>
    <t>О́традное</t>
  </si>
  <si>
    <t>Отрадно́е</t>
  </si>
  <si>
    <t>Тимиря́зевская</t>
  </si>
  <si>
    <t>Ти́мирязевская</t>
  </si>
  <si>
    <t>Тими́рязевская</t>
  </si>
  <si>
    <t>Тимирязе́вская</t>
  </si>
  <si>
    <t>Андро́новка</t>
  </si>
  <si>
    <t>А́ндроновка</t>
  </si>
  <si>
    <t>Андроно́вка</t>
  </si>
  <si>
    <t>Наха́бино</t>
  </si>
  <si>
    <t>Нахаби́но</t>
  </si>
  <si>
    <t>Нахабино́</t>
  </si>
  <si>
    <t>Севасто́польская</t>
  </si>
  <si>
    <t>Сева́стопольская</t>
  </si>
  <si>
    <t>Севастопо́льская</t>
  </si>
  <si>
    <t>А́ннино</t>
  </si>
  <si>
    <t>Аннино́</t>
  </si>
  <si>
    <t>Анни́но</t>
  </si>
  <si>
    <t>Новомоско́вская</t>
  </si>
  <si>
    <t>Новомо́сковская</t>
  </si>
  <si>
    <t>Но́вомосковская</t>
  </si>
  <si>
    <t>Пеня́гино</t>
  </si>
  <si>
    <t>Пе́нягино</t>
  </si>
  <si>
    <t>Пеняги́но</t>
  </si>
  <si>
    <t>Пенягино́</t>
  </si>
  <si>
    <t>Волокола́мская</t>
  </si>
  <si>
    <t>Волоко́ламская</t>
  </si>
  <si>
    <t>Воло́коламская</t>
  </si>
  <si>
    <t>Во́локоламская</t>
  </si>
  <si>
    <t>Би́тца</t>
  </si>
  <si>
    <t>Битца́</t>
  </si>
  <si>
    <t>Расска́зовка</t>
  </si>
  <si>
    <t>Ра́ссказовка</t>
  </si>
  <si>
    <t>Рассказо́вка</t>
  </si>
  <si>
    <t>Турге́невская</t>
  </si>
  <si>
    <t>Тургеневска́я</t>
  </si>
  <si>
    <t>Ту́ргеневская</t>
  </si>
  <si>
    <t>Тургене́вская</t>
  </si>
  <si>
    <t>Шереме́тьевская</t>
  </si>
  <si>
    <t>Шереметье́вская</t>
  </si>
  <si>
    <t>Ше́реметьевская</t>
  </si>
  <si>
    <t>Щу́кинская</t>
  </si>
  <si>
    <t>Щуки́нская</t>
  </si>
  <si>
    <t>Щукинска́я</t>
  </si>
  <si>
    <t>Зо́рге</t>
  </si>
  <si>
    <t>Зорге́</t>
  </si>
  <si>
    <t>Маркси́стская</t>
  </si>
  <si>
    <t>Ма́рксистская</t>
  </si>
  <si>
    <t>Марксистска́я</t>
  </si>
  <si>
    <t>Ми́тино</t>
  </si>
  <si>
    <t>Митино́</t>
  </si>
  <si>
    <t>Клено́вый бульвар</t>
  </si>
  <si>
    <t>Кле́новый бульвар</t>
  </si>
  <si>
    <t>Кленовы́й бульвар</t>
  </si>
  <si>
    <t>Пу́шкинская</t>
  </si>
  <si>
    <t>Пушки́нская</t>
  </si>
  <si>
    <t>Новода́чная</t>
  </si>
  <si>
    <t>Ново́дачная</t>
  </si>
  <si>
    <t>Но́водачная</t>
  </si>
  <si>
    <t>Фила́тов Луг</t>
  </si>
  <si>
    <t>Фи́латов</t>
  </si>
  <si>
    <t>Подо́льск</t>
  </si>
  <si>
    <t>По́дольск</t>
  </si>
  <si>
    <t>Буты́рская</t>
  </si>
  <si>
    <t>Бу́тырская</t>
  </si>
  <si>
    <t>Достое́вская</t>
  </si>
  <si>
    <t>До́стоевская</t>
  </si>
  <si>
    <t>Досто́евская</t>
  </si>
  <si>
    <t>Красносе́льская</t>
  </si>
  <si>
    <t>Кра́сносельская</t>
  </si>
  <si>
    <t>Красносельска́я</t>
  </si>
  <si>
    <t>Наго́рная</t>
  </si>
  <si>
    <t>На́горная</t>
  </si>
  <si>
    <t>Нагорна́я</t>
  </si>
  <si>
    <t>Со́лнцево</t>
  </si>
  <si>
    <t>Солнце́во</t>
  </si>
  <si>
    <t>Изма́йлово</t>
  </si>
  <si>
    <t>И́змайлово</t>
  </si>
  <si>
    <t>Третьяко́вская</t>
  </si>
  <si>
    <t>Третья́ковская</t>
  </si>
  <si>
    <t>Тре́тьяковская</t>
  </si>
  <si>
    <t>Коммуна́рка</t>
  </si>
  <si>
    <t>Ко́ммунарка</t>
  </si>
  <si>
    <t>Комму́нарка</t>
  </si>
  <si>
    <t>Лихобо́ры</t>
  </si>
  <si>
    <t>Ли́хоборы</t>
  </si>
  <si>
    <t>Улица Академика Я́нгеля</t>
  </si>
  <si>
    <t>Улица Академика Янге́ля</t>
  </si>
  <si>
    <t>Дина́мо</t>
  </si>
  <si>
    <t>Ди́намо</t>
  </si>
  <si>
    <t>Динамо́</t>
  </si>
  <si>
    <t>Тага́нская</t>
  </si>
  <si>
    <t>Та́ганская</t>
  </si>
  <si>
    <t>Добры́нинская</t>
  </si>
  <si>
    <t>До́брынинская</t>
  </si>
  <si>
    <t>Добрыни́нская</t>
  </si>
  <si>
    <t>Зю́зино</t>
  </si>
  <si>
    <t>Зюзино́</t>
  </si>
  <si>
    <t>Зюзи́но</t>
  </si>
  <si>
    <t>Коте́льники</t>
  </si>
  <si>
    <t>Ко́тельники</t>
  </si>
  <si>
    <t>Баррика́дная</t>
  </si>
  <si>
    <t>Барри́кадная</t>
  </si>
  <si>
    <t>Красного́рская</t>
  </si>
  <si>
    <t>Кра́сногорская</t>
  </si>
  <si>
    <t>Красногорска́я</t>
  </si>
  <si>
    <t>Зя́бликово</t>
  </si>
  <si>
    <t>Зябли́ково</t>
  </si>
  <si>
    <t>Братисла́вская</t>
  </si>
  <si>
    <t>Бра́тиславская</t>
  </si>
  <si>
    <t>Ряза́нский проспект</t>
  </si>
  <si>
    <t>Ря́занский проспект</t>
  </si>
  <si>
    <t>Ту́льская</t>
  </si>
  <si>
    <t>Тульска́я</t>
  </si>
  <si>
    <t>Тю́тчевская</t>
  </si>
  <si>
    <t>Тютче́вская</t>
  </si>
  <si>
    <t>Лубя́нка</t>
  </si>
  <si>
    <t>Лу́бянка</t>
  </si>
  <si>
    <t>Ри́жская</t>
  </si>
  <si>
    <t>Рижска́я</t>
  </si>
  <si>
    <t>Варша́вская</t>
  </si>
  <si>
    <t>Ва́ршавская</t>
  </si>
  <si>
    <t>Ри́мская</t>
  </si>
  <si>
    <t>Римска́я</t>
  </si>
  <si>
    <t>Бу́тово</t>
  </si>
  <si>
    <t>Буто́во</t>
  </si>
  <si>
    <t>Печа́тники</t>
  </si>
  <si>
    <t>Пе́чатники</t>
  </si>
  <si>
    <t>Румя́нцево</t>
  </si>
  <si>
    <t>Ру́мянцево</t>
  </si>
  <si>
    <t>Смоле́нская</t>
  </si>
  <si>
    <t>Смо́ленская</t>
  </si>
  <si>
    <t>Влады́кино</t>
  </si>
  <si>
    <t>Вла́дыкино</t>
  </si>
  <si>
    <t>Ле́нинский проспект</t>
  </si>
  <si>
    <t>Ленински́й проспект</t>
  </si>
  <si>
    <t>Оре́хово</t>
  </si>
  <si>
    <t>О́рехово</t>
  </si>
  <si>
    <t>Спарта́к</t>
  </si>
  <si>
    <t>Спа́ртак</t>
  </si>
  <si>
    <t>Тексти́льщики</t>
  </si>
  <si>
    <t>Те́кстильщики</t>
  </si>
  <si>
    <t>Тро́ицк</t>
  </si>
  <si>
    <t>Трои́цк</t>
  </si>
  <si>
    <t>Вы́хино</t>
  </si>
  <si>
    <t>Выхино́</t>
  </si>
  <si>
    <t>Ми́нская</t>
  </si>
  <si>
    <t>Минска́я</t>
  </si>
  <si>
    <t>Крыла́тское</t>
  </si>
  <si>
    <t>Кры́латское</t>
  </si>
  <si>
    <t>Вну́ково</t>
  </si>
  <si>
    <t>Во́лжская</t>
  </si>
  <si>
    <t>Долгопру́дная</t>
  </si>
  <si>
    <t>Кры́мская</t>
  </si>
  <si>
    <t>Кузне́цкий Мост</t>
  </si>
  <si>
    <t>Ку́рская</t>
  </si>
  <si>
    <t>Ло́бня</t>
  </si>
  <si>
    <t>Площадь Гага́рина</t>
  </si>
  <si>
    <t>Поля́нка</t>
  </si>
  <si>
    <t>Пра́жская</t>
  </si>
  <si>
    <t>#</t>
  </si>
  <si>
    <t>название линии</t>
  </si>
  <si>
    <t>Сокольническая</t>
  </si>
  <si>
    <t>Замоскворецкая</t>
  </si>
  <si>
    <t>Арбатско-Покровская</t>
  </si>
  <si>
    <t>Филёвская</t>
  </si>
  <si>
    <t>Кольцевая</t>
  </si>
  <si>
    <t>Калужско-Рижская</t>
  </si>
  <si>
    <t>Таганско-Краснопресненская</t>
  </si>
  <si>
    <t>Калининская</t>
  </si>
  <si>
    <t>Серпуховско-Тимирязевская</t>
  </si>
  <si>
    <t>Люблинско-Дмитровская</t>
  </si>
  <si>
    <t>Большая кольцевая</t>
  </si>
  <si>
    <t>Бутовская</t>
  </si>
  <si>
    <t>Московский монорельс</t>
  </si>
  <si>
    <t>МЦК</t>
  </si>
  <si>
    <t>Некрасовская</t>
  </si>
  <si>
    <t>8A</t>
  </si>
  <si>
    <t>Солнцевская</t>
  </si>
  <si>
    <t>МЦД-1</t>
  </si>
  <si>
    <t>МЦД-2</t>
  </si>
  <si>
    <t>Троицкая</t>
  </si>
  <si>
    <t>станция</t>
  </si>
  <si>
    <t>правильное ударение</t>
  </si>
  <si>
    <t>слог</t>
  </si>
  <si>
    <t>игнорим</t>
  </si>
  <si>
    <t>номер офиц</t>
  </si>
  <si>
    <t>ветка</t>
  </si>
  <si>
    <t>порядок</t>
  </si>
  <si>
    <t>Авиамоторная</t>
  </si>
  <si>
    <t>Авиамото́рная</t>
  </si>
  <si>
    <t>Автозаводская</t>
  </si>
  <si>
    <t>4</t>
  </si>
  <si>
    <t>Академическая</t>
  </si>
  <si>
    <t>Академи́ческая</t>
  </si>
  <si>
    <t>Александровский сад</t>
  </si>
  <si>
    <t>3</t>
  </si>
  <si>
    <t>Алексеевская</t>
  </si>
  <si>
    <t>Алма-Атинская</t>
  </si>
  <si>
    <t>1-2</t>
  </si>
  <si>
    <t>Алтуфьево</t>
  </si>
  <si>
    <t>2</t>
  </si>
  <si>
    <t>Аминьевская</t>
  </si>
  <si>
    <t>Андроновка</t>
  </si>
  <si>
    <t>Аникеевка</t>
  </si>
  <si>
    <t>Аннино</t>
  </si>
  <si>
    <t>1</t>
  </si>
  <si>
    <t>Арбатская</t>
  </si>
  <si>
    <t>Аэропорт</t>
  </si>
  <si>
    <t>Аэропо́рт</t>
  </si>
  <si>
    <t>Бабушкинская</t>
  </si>
  <si>
    <t>Багратионовская</t>
  </si>
  <si>
    <t>Баковка</t>
  </si>
  <si>
    <t>Балтийская</t>
  </si>
  <si>
    <t>Балти́йская</t>
  </si>
  <si>
    <t>Баррикадная</t>
  </si>
  <si>
    <t>Бауманская</t>
  </si>
  <si>
    <t>Бачуринская</t>
  </si>
  <si>
    <t>Беговая</t>
  </si>
  <si>
    <t>Белокаменная</t>
  </si>
  <si>
    <t>Беломорская</t>
  </si>
  <si>
    <t>Беломо́рская</t>
  </si>
  <si>
    <t>Белорусская</t>
  </si>
  <si>
    <t>Белору́сская</t>
  </si>
  <si>
    <t>Беляево</t>
  </si>
  <si>
    <t>Бескудниково</t>
  </si>
  <si>
    <t>Бибирево</t>
  </si>
  <si>
    <t>Библиотека им. Ленина</t>
  </si>
  <si>
    <t>Библиоте́ка и́мени Ле́нина</t>
  </si>
  <si>
    <t>Битца</t>
  </si>
  <si>
    <t>Битцевский парк</t>
  </si>
  <si>
    <t>Борисово</t>
  </si>
  <si>
    <t>Боровицкая</t>
  </si>
  <si>
    <t>Боровское шоссе</t>
  </si>
  <si>
    <t>Ботанический сад</t>
  </si>
  <si>
    <t>Ботани́ческий сад</t>
  </si>
  <si>
    <t>Братиславская</t>
  </si>
  <si>
    <t>Бульвар Адмирала Ушакова</t>
  </si>
  <si>
    <t>Бульва́р Адмира́ла Ушако́ва</t>
  </si>
  <si>
    <t>2-3-3</t>
  </si>
  <si>
    <t>Бульвар Дмитрия Донского</t>
  </si>
  <si>
    <t>Бульва́р Дми́трия Донско́го</t>
  </si>
  <si>
    <t>2-1-2</t>
  </si>
  <si>
    <t>Бульвар Рокоссовского</t>
  </si>
  <si>
    <t>2-3</t>
  </si>
  <si>
    <t>Бунинская Аллея</t>
  </si>
  <si>
    <t>Бу́нинская алле́я</t>
  </si>
  <si>
    <t>Бутово</t>
  </si>
  <si>
    <t>Бутырская</t>
  </si>
  <si>
    <t>Вавиловская</t>
  </si>
  <si>
    <t>Варшавская</t>
  </si>
  <si>
    <t>Ватутинки</t>
  </si>
  <si>
    <t>ВДНХ</t>
  </si>
  <si>
    <t>Верхние Котлы</t>
  </si>
  <si>
    <t>Верхние Лихоборы</t>
  </si>
  <si>
    <t>Ве́рхние Лихобо́ры</t>
  </si>
  <si>
    <t>1-3</t>
  </si>
  <si>
    <t>Владыкино</t>
  </si>
  <si>
    <t>Внуково</t>
  </si>
  <si>
    <t>Водники</t>
  </si>
  <si>
    <t>Водный стадион</t>
  </si>
  <si>
    <t>Во́дный стадио́н</t>
  </si>
  <si>
    <t>Войковская</t>
  </si>
  <si>
    <t>Волгоградский проспект</t>
  </si>
  <si>
    <t>Волжская</t>
  </si>
  <si>
    <t>Волоколамская</t>
  </si>
  <si>
    <t>Воробьёвы горы</t>
  </si>
  <si>
    <t>Воробьёвы го́ры</t>
  </si>
  <si>
    <t>Воронцовская</t>
  </si>
  <si>
    <t>Выставочная</t>
  </si>
  <si>
    <t>Вы́ставочная</t>
  </si>
  <si>
    <t>Выставочный центр</t>
  </si>
  <si>
    <t>Выхино</t>
  </si>
  <si>
    <t>Говорово</t>
  </si>
  <si>
    <t>Гражданская</t>
  </si>
  <si>
    <t>Давыдково</t>
  </si>
  <si>
    <t>Дегунино</t>
  </si>
  <si>
    <t>Деловой центр</t>
  </si>
  <si>
    <t>Делово́й центр</t>
  </si>
  <si>
    <t>Депо</t>
  </si>
  <si>
    <t>Депо́</t>
  </si>
  <si>
    <t>Десна</t>
  </si>
  <si>
    <t>Динамо</t>
  </si>
  <si>
    <t>Дмитровская</t>
  </si>
  <si>
    <t>Дмитровская-1</t>
  </si>
  <si>
    <t>Добрынинская</t>
  </si>
  <si>
    <t>Долгопрудная</t>
  </si>
  <si>
    <t>Домодедовская</t>
  </si>
  <si>
    <t>Достоевская</t>
  </si>
  <si>
    <t>Дубровка</t>
  </si>
  <si>
    <t>Ершовская</t>
  </si>
  <si>
    <t>Жулебино</t>
  </si>
  <si>
    <t>ЗИЛ</t>
  </si>
  <si>
    <t>Зорге</t>
  </si>
  <si>
    <t>Зюзино</t>
  </si>
  <si>
    <t>Зябликово</t>
  </si>
  <si>
    <t>Измайлово</t>
  </si>
  <si>
    <t>Измайловская</t>
  </si>
  <si>
    <t>Илимская</t>
  </si>
  <si>
    <t>Каланчёвская</t>
  </si>
  <si>
    <t>Калитники</t>
  </si>
  <si>
    <t>Калужская</t>
  </si>
  <si>
    <t>Кантемировская</t>
  </si>
  <si>
    <t>Каховская</t>
  </si>
  <si>
    <t>Каширская</t>
  </si>
  <si>
    <t>Киевская</t>
  </si>
  <si>
    <t>Китай-город</t>
  </si>
  <si>
    <t>Кленовый бульвар</t>
  </si>
  <si>
    <t>Клено́вый бульва́р</t>
  </si>
  <si>
    <t>Кожуховская</t>
  </si>
  <si>
    <t>Коломенская</t>
  </si>
  <si>
    <t>Коммунарка</t>
  </si>
  <si>
    <t>Комсомольская</t>
  </si>
  <si>
    <t>Комсомо́льская</t>
  </si>
  <si>
    <t>Коньково</t>
  </si>
  <si>
    <t>Коптево</t>
  </si>
  <si>
    <t>Косино</t>
  </si>
  <si>
    <t>Котельники</t>
  </si>
  <si>
    <t>Котляково</t>
  </si>
  <si>
    <t>Красногвардейская</t>
  </si>
  <si>
    <t>Красногорская</t>
  </si>
  <si>
    <t>Краснопресненская</t>
  </si>
  <si>
    <t>Красносельская</t>
  </si>
  <si>
    <t>Красные Ворота</t>
  </si>
  <si>
    <t>Кра́сные Воро́та</t>
  </si>
  <si>
    <t>Красный Балтиец</t>
  </si>
  <si>
    <t>Кра́сный Балти́ец</t>
  </si>
  <si>
    <t>Красный Строитель</t>
  </si>
  <si>
    <t>Кра́сный Строи́тель</t>
  </si>
  <si>
    <t>Крестьянская застава</t>
  </si>
  <si>
    <t>2-2</t>
  </si>
  <si>
    <t>Кропоткинская</t>
  </si>
  <si>
    <t>Крылатское</t>
  </si>
  <si>
    <t>Крымская</t>
  </si>
  <si>
    <t>Кузнецкий мост</t>
  </si>
  <si>
    <t>Кузьминки</t>
  </si>
  <si>
    <t>Кунцевская</t>
  </si>
  <si>
    <t>Курская</t>
  </si>
  <si>
    <t>Курьяново</t>
  </si>
  <si>
    <t>Кутузовская</t>
  </si>
  <si>
    <t>Ленинский проспект</t>
  </si>
  <si>
    <t>Лермонтовский проспект</t>
  </si>
  <si>
    <t>Лесопарковая</t>
  </si>
  <si>
    <t>Лефортово</t>
  </si>
  <si>
    <t>Лианозово</t>
  </si>
  <si>
    <t>Лихоборы</t>
  </si>
  <si>
    <t>Лобня</t>
  </si>
  <si>
    <t>Локомотив</t>
  </si>
  <si>
    <t>Локомоти́в</t>
  </si>
  <si>
    <t>Ломоносовский проспект</t>
  </si>
  <si>
    <t>Ломоно́совский проспе́кт</t>
  </si>
  <si>
    <t>Лубянка</t>
  </si>
  <si>
    <t>Лужники</t>
  </si>
  <si>
    <t>Лухмановская</t>
  </si>
  <si>
    <t>Люблино</t>
  </si>
  <si>
    <t>Мамыри</t>
  </si>
  <si>
    <t>Марк</t>
  </si>
  <si>
    <t>Марксистская</t>
  </si>
  <si>
    <t>Марьина Роща</t>
  </si>
  <si>
    <t>1-1</t>
  </si>
  <si>
    <t>Марьина роща</t>
  </si>
  <si>
    <t>Марьино</t>
  </si>
  <si>
    <t>Маяковская</t>
  </si>
  <si>
    <t>Медведково</t>
  </si>
  <si>
    <t>Международная</t>
  </si>
  <si>
    <t>Междунаро́дная</t>
  </si>
  <si>
    <t>Менделеевская</t>
  </si>
  <si>
    <t>Минская</t>
  </si>
  <si>
    <t>Митино</t>
  </si>
  <si>
    <t>Мичуринский проспект</t>
  </si>
  <si>
    <t>Мичу́ринский проспе́кт</t>
  </si>
  <si>
    <t>Мнёвники</t>
  </si>
  <si>
    <t>Молодёжная</t>
  </si>
  <si>
    <t>Москва Товарная</t>
  </si>
  <si>
    <t>Москворечье</t>
  </si>
  <si>
    <t>Мякинино</t>
  </si>
  <si>
    <t>Нагатинская</t>
  </si>
  <si>
    <t>Нагатинский затон</t>
  </si>
  <si>
    <t>Нагорная</t>
  </si>
  <si>
    <t>Народное Ополчение</t>
  </si>
  <si>
    <t>Наро́дное Ополче́ние</t>
  </si>
  <si>
    <t>Нахабино</t>
  </si>
  <si>
    <t>Нахимовский проспект</t>
  </si>
  <si>
    <t>Нахи́мовский проспе́кт</t>
  </si>
  <si>
    <t>Некрасовка</t>
  </si>
  <si>
    <t>Немчиновка</t>
  </si>
  <si>
    <t>Нижегородская</t>
  </si>
  <si>
    <t>Новаторская</t>
  </si>
  <si>
    <t>Новогиреево</t>
  </si>
  <si>
    <t>Новодачная</t>
  </si>
  <si>
    <t>Новокосино</t>
  </si>
  <si>
    <t>5</t>
  </si>
  <si>
    <t>Новокузнецкая</t>
  </si>
  <si>
    <t>Новомосковская</t>
  </si>
  <si>
    <t>Новопеределкино</t>
  </si>
  <si>
    <t>Новослободская</t>
  </si>
  <si>
    <t>Новохохловская</t>
  </si>
  <si>
    <t>Новоясеневская</t>
  </si>
  <si>
    <t>Новые Черёмушки</t>
  </si>
  <si>
    <t>Одинцово</t>
  </si>
  <si>
    <t>Озёрная</t>
  </si>
  <si>
    <t>Окружная</t>
  </si>
  <si>
    <t>Окская</t>
  </si>
  <si>
    <t>Октябрьская</t>
  </si>
  <si>
    <t>Октя́брьская</t>
  </si>
  <si>
    <t>Октябрьское поле</t>
  </si>
  <si>
    <t>Октя́брьское По́ле</t>
  </si>
  <si>
    <t>Ольховая</t>
  </si>
  <si>
    <t>Опалиха</t>
  </si>
  <si>
    <t>Орехово</t>
  </si>
  <si>
    <t>Остафьево</t>
  </si>
  <si>
    <t>Отрадное</t>
  </si>
  <si>
    <t>Охотный Ряд</t>
  </si>
  <si>
    <t>Охо́тный Ряд</t>
  </si>
  <si>
    <t>Павелецкая</t>
  </si>
  <si>
    <t>Павшино</t>
  </si>
  <si>
    <t>Панфиловская</t>
  </si>
  <si>
    <t>Парк культуры</t>
  </si>
  <si>
    <t>Парк культу́ры</t>
  </si>
  <si>
    <t>Парк Победы</t>
  </si>
  <si>
    <t>Парк Побе́ды</t>
  </si>
  <si>
    <t>Партизанская</t>
  </si>
  <si>
    <t>Партиза́нская</t>
  </si>
  <si>
    <t>Пенягино</t>
  </si>
  <si>
    <t>Первомайская</t>
  </si>
  <si>
    <t>Первома́йская</t>
  </si>
  <si>
    <t>Перерва</t>
  </si>
  <si>
    <t>Перово</t>
  </si>
  <si>
    <t>Петровский парк</t>
  </si>
  <si>
    <t>Петровско-Разумовская</t>
  </si>
  <si>
    <t>Петровско-разумовская</t>
  </si>
  <si>
    <t>Печатники</t>
  </si>
  <si>
    <t>Пионерская</t>
  </si>
  <si>
    <t>Пионе́рская</t>
  </si>
  <si>
    <t>Планерная</t>
  </si>
  <si>
    <t>Площадь Гагарина</t>
  </si>
  <si>
    <t>Пло́щадь Гага́рина</t>
  </si>
  <si>
    <t>Площадь Ильича</t>
  </si>
  <si>
    <t>Пло́щадь Ильича́</t>
  </si>
  <si>
    <t>Площадь Революции</t>
  </si>
  <si>
    <t>Пло́щадь Револю́ции</t>
  </si>
  <si>
    <t>Подольск</t>
  </si>
  <si>
    <t>Покровское</t>
  </si>
  <si>
    <t>Полежаевская</t>
  </si>
  <si>
    <t>Полянка</t>
  </si>
  <si>
    <t>Пражская</t>
  </si>
  <si>
    <t>Преображенская площадь</t>
  </si>
  <si>
    <t>Преображе́нская пло́щадь</t>
  </si>
  <si>
    <t>Прокшино</t>
  </si>
  <si>
    <t>Пролетарская</t>
  </si>
  <si>
    <t>Проспект Вернадского</t>
  </si>
  <si>
    <t>Проспе́кт Верна́дского</t>
  </si>
  <si>
    <t>Проспект Мира</t>
  </si>
  <si>
    <t>Проспе́кт Ми́ра</t>
  </si>
  <si>
    <t>Профсоюзная</t>
  </si>
  <si>
    <t>Профсою́зная</t>
  </si>
  <si>
    <t>Пушкинская</t>
  </si>
  <si>
    <t>Пыхтино</t>
  </si>
  <si>
    <t>Пятницкое шоссе</t>
  </si>
  <si>
    <t>Пя́тницкое шоссе́</t>
  </si>
  <si>
    <t>Рабочий Поселок</t>
  </si>
  <si>
    <t>Ракитки</t>
  </si>
  <si>
    <t>Раменки</t>
  </si>
  <si>
    <t>Рассказовка</t>
  </si>
  <si>
    <t>Речной вокзал</t>
  </si>
  <si>
    <t>Речно́й вокза́л</t>
  </si>
  <si>
    <t>Ржевская</t>
  </si>
  <si>
    <t>Рже́вская</t>
  </si>
  <si>
    <t>Рижская</t>
  </si>
  <si>
    <t>Римская</t>
  </si>
  <si>
    <t>Ростокино</t>
  </si>
  <si>
    <t>Рубцовская</t>
  </si>
  <si>
    <t>Рубцо́вская</t>
  </si>
  <si>
    <t>Румянцево</t>
  </si>
  <si>
    <t>Рязанский проспект</t>
  </si>
  <si>
    <t>Савеловская</t>
  </si>
  <si>
    <t>Савёловская</t>
  </si>
  <si>
    <t>Саларьево</t>
  </si>
  <si>
    <t>Свиблово</t>
  </si>
  <si>
    <t>Севастопольская</t>
  </si>
  <si>
    <t>Селигерская</t>
  </si>
  <si>
    <t>Семёновская</t>
  </si>
  <si>
    <t>Серпуховская</t>
  </si>
  <si>
    <t>Сетунь</t>
  </si>
  <si>
    <t>Силикатная</t>
  </si>
  <si>
    <t>Сколково</t>
  </si>
  <si>
    <t>Славянский бульвар</t>
  </si>
  <si>
    <t>Славя́нский бульва́р</t>
  </si>
  <si>
    <t>Смоленская</t>
  </si>
  <si>
    <t>Сокол</t>
  </si>
  <si>
    <t>Соколиная гора</t>
  </si>
  <si>
    <t>Сокольники</t>
  </si>
  <si>
    <t>Солнцево</t>
  </si>
  <si>
    <t>Сосенки</t>
  </si>
  <si>
    <t>Спартак</t>
  </si>
  <si>
    <t>Спортивная</t>
  </si>
  <si>
    <t>Спорти́вная</t>
  </si>
  <si>
    <t>Сретенский бульвар</t>
  </si>
  <si>
    <t>Сре́тенский бульва́р</t>
  </si>
  <si>
    <t>Стахановская</t>
  </si>
  <si>
    <t>Стрешнево</t>
  </si>
  <si>
    <t>Строгино</t>
  </si>
  <si>
    <t>Стромынка</t>
  </si>
  <si>
    <t>Студенческая</t>
  </si>
  <si>
    <t>Студе́нческая</t>
  </si>
  <si>
    <t>Сухаревская</t>
  </si>
  <si>
    <t>Сходненская</t>
  </si>
  <si>
    <t>Таганская</t>
  </si>
  <si>
    <t>Тверская</t>
  </si>
  <si>
    <t>Театральная</t>
  </si>
  <si>
    <t>Театра́льная</t>
  </si>
  <si>
    <t>Текстильщики</t>
  </si>
  <si>
    <t>Телецентр</t>
  </si>
  <si>
    <t>Тёплый Стан</t>
  </si>
  <si>
    <t>Терехово</t>
  </si>
  <si>
    <t>Тестовская</t>
  </si>
  <si>
    <t>Технопарк</t>
  </si>
  <si>
    <t>Технопа́рк</t>
  </si>
  <si>
    <t>Тимирязевская</t>
  </si>
  <si>
    <t>Третьяковская</t>
  </si>
  <si>
    <t>Трикотажная</t>
  </si>
  <si>
    <t>Троицк</t>
  </si>
  <si>
    <t>Тропарёво</t>
  </si>
  <si>
    <t>Трубная</t>
  </si>
  <si>
    <t>Тульская</t>
  </si>
  <si>
    <t>Тургеневская</t>
  </si>
  <si>
    <t>Тушинская</t>
  </si>
  <si>
    <t>Тютчевская</t>
  </si>
  <si>
    <t>Угрешская</t>
  </si>
  <si>
    <t>Улица 1905 года</t>
  </si>
  <si>
    <t>У́лица 1905 го́да</t>
  </si>
  <si>
    <t>Улица Академика Королёва</t>
  </si>
  <si>
    <t>Улица Академика Янгеля</t>
  </si>
  <si>
    <t>1-3-1</t>
  </si>
  <si>
    <t>Улица Горчакова</t>
  </si>
  <si>
    <t>У́лица Горчако́ва</t>
  </si>
  <si>
    <t>Улица Дмитриевского</t>
  </si>
  <si>
    <t>Улица Милашенкова</t>
  </si>
  <si>
    <t>Улица Милаше́нкова</t>
  </si>
  <si>
    <t>Улица Новаторов</t>
  </si>
  <si>
    <t>Улица Нова́торов</t>
  </si>
  <si>
    <t>Улица Сергея Эйзенштейна</t>
  </si>
  <si>
    <t>У́лица Серге́я Эйзенште́йна</t>
  </si>
  <si>
    <t>Улица Скобелевская</t>
  </si>
  <si>
    <t>У́лица Ско́белевская</t>
  </si>
  <si>
    <t>Улица Старокачаловская</t>
  </si>
  <si>
    <t>У́лица Старокача́ловская</t>
  </si>
  <si>
    <t>1-4</t>
  </si>
  <si>
    <t>Университет</t>
  </si>
  <si>
    <t>Университе́т</t>
  </si>
  <si>
    <t>Университет Дружбы народов</t>
  </si>
  <si>
    <t>Физтех</t>
  </si>
  <si>
    <t>Филатов Луг</t>
  </si>
  <si>
    <t>Филёвский парк</t>
  </si>
  <si>
    <t>Фонвизинская</t>
  </si>
  <si>
    <t>Фрунзенская</t>
  </si>
  <si>
    <t>Хлебниково</t>
  </si>
  <si>
    <t>Ховрино</t>
  </si>
  <si>
    <t>Хорошёво</t>
  </si>
  <si>
    <t>Хорошёвская</t>
  </si>
  <si>
    <t>Царицыно</t>
  </si>
  <si>
    <t>Цветной бульвар</t>
  </si>
  <si>
    <t>Цветно́й бульва́р</t>
  </si>
  <si>
    <t>ЦСКА</t>
  </si>
  <si>
    <t>Черкизовская</t>
  </si>
  <si>
    <t>Чертановская</t>
  </si>
  <si>
    <t>Чеховская</t>
  </si>
  <si>
    <t>Чистые пруды</t>
  </si>
  <si>
    <t>Чи́стые пруды́</t>
  </si>
  <si>
    <t>Чкаловская</t>
  </si>
  <si>
    <t>Шаболовская</t>
  </si>
  <si>
    <t>Шелепиха</t>
  </si>
  <si>
    <t>Шереметьевская</t>
  </si>
  <si>
    <t>Шипиловская</t>
  </si>
  <si>
    <t>Шоссе Энтузиастов</t>
  </si>
  <si>
    <t>Шоссе́ Энтузиа́стов</t>
  </si>
  <si>
    <t>Щёлковская</t>
  </si>
  <si>
    <t>Щербинка</t>
  </si>
  <si>
    <t>Щукинская</t>
  </si>
  <si>
    <t>Электрозаводская</t>
  </si>
  <si>
    <t>Юго-Восточная</t>
  </si>
  <si>
    <t>Юго-Западная</t>
  </si>
  <si>
    <t>Ю́го-За́падная</t>
  </si>
  <si>
    <t>Южная</t>
  </si>
  <si>
    <t>Ю́жная</t>
  </si>
  <si>
    <t>Яворки</t>
  </si>
  <si>
    <t>Ясенево</t>
  </si>
  <si>
    <t>Яхромская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</si>
</sst>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sz val="12.0"/>
      <color theme="1"/>
      <name val="Arial"/>
      <scheme val="minor"/>
    </font>
    <font>
      <b/>
      <sz val="12.0"/>
      <color rgb="FF999999"/>
      <name val="Arial"/>
      <scheme val="minor"/>
    </font>
    <font>
      <b/>
      <sz val="12.0"/>
      <color rgb="FF000000"/>
      <name val="Arial"/>
      <scheme val="minor"/>
    </font>
    <font>
      <b/>
      <sz val="12.0"/>
      <color theme="1"/>
      <name val="Arial"/>
      <scheme val="minor"/>
    </font>
    <font>
      <b/>
      <sz val="12.0"/>
      <color rgb="FFCCCCCC"/>
      <name val="Arial"/>
      <scheme val="minor"/>
    </font>
    <font>
      <u/>
      <sz val="12.0"/>
      <color rgb="FF0000FF"/>
    </font>
    <font>
      <b/>
      <color theme="1"/>
      <name val="Arial"/>
      <scheme val="minor"/>
    </font>
    <font>
      <b/>
      <color rgb="FF999999"/>
      <name val="Arial"/>
      <scheme val="minor"/>
    </font>
    <font>
      <color rgb="FF000000"/>
      <name val="Arial"/>
      <scheme val="minor"/>
    </font>
    <font>
      <b/>
      <color rgb="FFCCCCCC"/>
      <name val="Arial"/>
      <scheme val="minor"/>
    </font>
    <font>
      <color rgb="FFD9D9D9"/>
      <name val="Arial"/>
      <scheme val="minor"/>
    </font>
    <font>
      <color rgb="FF999999"/>
      <name val="Arial"/>
      <scheme val="minor"/>
    </font>
    <font>
      <color theme="1"/>
      <name val="Arial"/>
      <scheme val="minor"/>
    </font>
    <font>
      <color rgb="FFCCCCCC"/>
      <name val="Arial"/>
      <scheme val="minor"/>
    </font>
    <font>
      <b/>
      <color theme="1"/>
      <name val="Arial"/>
    </font>
    <font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B45F06"/>
        <bgColor rgb="FFB45F06"/>
      </patternFill>
    </fill>
    <fill>
      <patternFill patternType="solid">
        <fgColor rgb="FFFF9900"/>
        <bgColor rgb="FFFF9900"/>
      </patternFill>
    </fill>
    <fill>
      <patternFill patternType="solid">
        <fgColor rgb="FF9900FF"/>
        <bgColor rgb="FF9900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</fills>
  <borders count="6">
    <border/>
    <border>
      <left style="thin">
        <color rgb="FF000000"/>
      </left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left" readingOrder="0" shrinkToFit="0" vertical="bottom" wrapText="1"/>
    </xf>
    <xf borderId="0" fillId="0" fontId="4" numFmtId="0" xfId="0" applyAlignment="1" applyFont="1">
      <alignment horizontal="left" readingOrder="0" shrinkToFit="0" vertical="bottom" wrapText="1"/>
    </xf>
    <xf borderId="1" fillId="0" fontId="4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horizontal="left" readingOrder="0" shrinkToFit="0" wrapText="0"/>
    </xf>
    <xf borderId="0" fillId="0" fontId="5" numFmtId="0" xfId="0" applyAlignment="1" applyFont="1">
      <alignment horizontal="left" shrinkToFit="0" wrapText="1"/>
    </xf>
    <xf borderId="0" fillId="0" fontId="4" numFmtId="0" xfId="0" applyAlignment="1" applyFont="1">
      <alignment horizontal="right" shrinkToFit="0" wrapText="1"/>
    </xf>
    <xf borderId="0" fillId="0" fontId="4" numFmtId="9" xfId="0" applyAlignment="1" applyFont="1" applyNumberFormat="1">
      <alignment horizontal="right" readingOrder="0" shrinkToFit="0" wrapText="1"/>
    </xf>
    <xf borderId="0" fillId="0" fontId="4" numFmtId="0" xfId="0" applyAlignment="1" applyFont="1">
      <alignment horizontal="left" readingOrder="0" shrinkToFit="0" wrapText="1"/>
    </xf>
    <xf borderId="0" fillId="0" fontId="6" numFmtId="0" xfId="0" applyAlignment="1" applyFont="1">
      <alignment horizontal="left" readingOrder="0" shrinkToFit="0" vertical="top" wrapText="0"/>
    </xf>
    <xf borderId="0" fillId="0" fontId="4" numFmtId="0" xfId="0" applyAlignment="1" applyFont="1">
      <alignment horizontal="right" shrinkToFit="0" wrapText="1"/>
    </xf>
    <xf borderId="0" fillId="0" fontId="4" numFmtId="0" xfId="0" applyAlignment="1" applyFont="1">
      <alignment horizontal="left" shrinkToFit="0" wrapText="1"/>
    </xf>
    <xf borderId="0" fillId="0" fontId="4" numFmtId="9" xfId="0" applyAlignment="1" applyFont="1" applyNumberFormat="1">
      <alignment horizontal="right" shrinkToFit="0" wrapText="1"/>
    </xf>
    <xf borderId="0" fillId="0" fontId="5" numFmtId="0" xfId="0" applyAlignment="1" applyFont="1">
      <alignment horizontal="left" shrinkToFit="0" wrapText="1"/>
    </xf>
    <xf borderId="0" fillId="0" fontId="4" numFmtId="0" xfId="0" applyAlignment="1" applyFont="1">
      <alignment shrinkToFit="0" wrapText="1"/>
    </xf>
    <xf borderId="0" fillId="0" fontId="4" numFmtId="10" xfId="0" applyAlignment="1" applyFont="1" applyNumberFormat="1">
      <alignment shrinkToFit="0" wrapText="1"/>
    </xf>
    <xf borderId="0" fillId="0" fontId="7" numFmtId="0" xfId="0" applyAlignment="1" applyFont="1">
      <alignment horizontal="right" readingOrder="0" shrinkToFit="0" wrapText="1"/>
    </xf>
    <xf borderId="0" fillId="0" fontId="8" numFmtId="0" xfId="0" applyAlignment="1" applyFont="1">
      <alignment horizontal="center" readingOrder="0" shrinkToFit="0" wrapText="1"/>
    </xf>
    <xf borderId="0" fillId="0" fontId="9" numFmtId="0" xfId="0" applyFont="1"/>
    <xf borderId="1" fillId="0" fontId="7" numFmtId="0" xfId="0" applyAlignment="1" applyBorder="1" applyFont="1">
      <alignment readingOrder="0" shrinkToFit="0" vertical="bottom" wrapText="1"/>
    </xf>
    <xf borderId="0" fillId="0" fontId="7" numFmtId="0" xfId="0" applyAlignment="1" applyFont="1">
      <alignment horizontal="left" readingOrder="0" shrinkToFit="0" wrapText="0"/>
    </xf>
    <xf borderId="0" fillId="0" fontId="10" numFmtId="0" xfId="0" applyAlignment="1" applyFont="1">
      <alignment horizontal="left" shrinkToFit="0" wrapText="1"/>
    </xf>
    <xf borderId="0" fillId="0" fontId="7" numFmtId="0" xfId="0" applyAlignment="1" applyFont="1">
      <alignment horizontal="right" shrinkToFit="0" wrapText="1"/>
    </xf>
    <xf borderId="0" fillId="0" fontId="7" numFmtId="9" xfId="0" applyAlignment="1" applyFont="1" applyNumberFormat="1">
      <alignment horizontal="right" readingOrder="0" shrinkToFit="0" wrapText="1"/>
    </xf>
    <xf borderId="0" fillId="0" fontId="7" numFmtId="0" xfId="0" applyAlignment="1" applyFont="1">
      <alignment horizontal="left" readingOrder="0" shrinkToFit="0" wrapText="1"/>
    </xf>
    <xf borderId="0" fillId="0" fontId="7" numFmtId="0" xfId="0" applyAlignment="1" applyFont="1">
      <alignment horizontal="right" shrinkToFit="0" wrapText="1"/>
    </xf>
    <xf borderId="0" fillId="0" fontId="7" numFmtId="0" xfId="0" applyAlignment="1" applyFont="1">
      <alignment horizontal="left" shrinkToFit="0" wrapText="1"/>
    </xf>
    <xf borderId="0" fillId="0" fontId="7" numFmtId="9" xfId="0" applyAlignment="1" applyFont="1" applyNumberFormat="1">
      <alignment horizontal="right" shrinkToFit="0" wrapText="1"/>
    </xf>
    <xf borderId="0" fillId="0" fontId="10" numFmtId="0" xfId="0" applyAlignment="1" applyFont="1">
      <alignment horizontal="left" shrinkToFit="0" wrapText="1"/>
    </xf>
    <xf borderId="0" fillId="0" fontId="7" numFmtId="0" xfId="0" applyAlignment="1" applyFont="1">
      <alignment shrinkToFit="0" wrapText="1"/>
    </xf>
    <xf borderId="0" fillId="0" fontId="7" numFmtId="10" xfId="0" applyAlignment="1" applyFont="1" applyNumberFormat="1">
      <alignment shrinkToFit="0" wrapText="1"/>
    </xf>
    <xf borderId="0" fillId="0" fontId="11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9" numFmtId="0" xfId="0" applyAlignment="1" applyFont="1">
      <alignment horizontal="left" readingOrder="0" vertical="bottom"/>
    </xf>
    <xf borderId="1" fillId="2" fontId="7" numFmtId="0" xfId="0" applyAlignment="1" applyBorder="1" applyFill="1" applyFont="1">
      <alignment vertical="bottom"/>
    </xf>
    <xf borderId="0" fillId="0" fontId="13" numFmtId="9" xfId="0" applyAlignment="1" applyFont="1" applyNumberFormat="1">
      <alignment horizontal="right" readingOrder="0"/>
    </xf>
    <xf borderId="0" fillId="0" fontId="14" numFmtId="0" xfId="0" applyAlignment="1" applyFont="1">
      <alignment horizontal="left" readingOrder="0"/>
    </xf>
    <xf borderId="0" fillId="0" fontId="13" numFmtId="0" xfId="0" applyAlignment="1" applyFont="1">
      <alignment horizontal="right" readingOrder="0"/>
    </xf>
    <xf borderId="0" fillId="0" fontId="13" numFmtId="0" xfId="0" applyAlignment="1" applyFont="1">
      <alignment horizontal="left" readingOrder="0"/>
    </xf>
    <xf borderId="0" fillId="0" fontId="13" numFmtId="0" xfId="0" applyAlignment="1" applyFont="1">
      <alignment horizontal="right"/>
    </xf>
    <xf borderId="0" fillId="0" fontId="13" numFmtId="0" xfId="0" applyAlignment="1" applyFont="1">
      <alignment horizontal="left"/>
    </xf>
    <xf borderId="0" fillId="0" fontId="14" numFmtId="0" xfId="0" applyAlignment="1" applyFont="1">
      <alignment horizontal="left"/>
    </xf>
    <xf borderId="0" fillId="0" fontId="13" numFmtId="10" xfId="0" applyFont="1" applyNumberFormat="1"/>
    <xf borderId="1" fillId="0" fontId="7" numFmtId="0" xfId="0" applyAlignment="1" applyBorder="1" applyFont="1">
      <alignment vertical="bottom"/>
    </xf>
    <xf borderId="0" fillId="0" fontId="12" numFmtId="1" xfId="0" applyAlignment="1" applyFont="1" applyNumberFormat="1">
      <alignment readingOrder="0"/>
    </xf>
    <xf borderId="0" fillId="0" fontId="14" numFmtId="1" xfId="0" applyAlignment="1" applyFont="1" applyNumberFormat="1">
      <alignment horizontal="left" readingOrder="0"/>
    </xf>
    <xf borderId="0" fillId="0" fontId="13" numFmtId="0" xfId="0" applyAlignment="1" applyFont="1">
      <alignment readingOrder="0"/>
    </xf>
    <xf borderId="0" fillId="0" fontId="13" numFmtId="9" xfId="0" applyFont="1" applyNumberFormat="1"/>
    <xf borderId="2" fillId="0" fontId="9" numFmtId="0" xfId="0" applyAlignment="1" applyBorder="1" applyFont="1">
      <alignment horizontal="left" readingOrder="0" vertical="bottom"/>
    </xf>
    <xf borderId="3" fillId="0" fontId="11" numFmtId="0" xfId="0" applyAlignment="1" applyBorder="1" applyFont="1">
      <alignment readingOrder="0"/>
    </xf>
    <xf borderId="3" fillId="0" fontId="12" numFmtId="0" xfId="0" applyAlignment="1" applyBorder="1" applyFont="1">
      <alignment readingOrder="0"/>
    </xf>
    <xf borderId="4" fillId="0" fontId="7" numFmtId="0" xfId="0" applyAlignment="1" applyBorder="1" applyFont="1">
      <alignment vertical="bottom"/>
    </xf>
    <xf borderId="3" fillId="0" fontId="13" numFmtId="9" xfId="0" applyAlignment="1" applyBorder="1" applyFont="1" applyNumberFormat="1">
      <alignment horizontal="right" readingOrder="0"/>
    </xf>
    <xf borderId="3" fillId="0" fontId="14" numFmtId="0" xfId="0" applyAlignment="1" applyBorder="1" applyFont="1">
      <alignment horizontal="left" readingOrder="0"/>
    </xf>
    <xf borderId="3" fillId="0" fontId="13" numFmtId="0" xfId="0" applyAlignment="1" applyBorder="1" applyFont="1">
      <alignment horizontal="right" readingOrder="0"/>
    </xf>
    <xf borderId="3" fillId="0" fontId="13" numFmtId="0" xfId="0" applyAlignment="1" applyBorder="1" applyFont="1">
      <alignment horizontal="left" readingOrder="0"/>
    </xf>
    <xf borderId="3" fillId="0" fontId="13" numFmtId="0" xfId="0" applyAlignment="1" applyBorder="1" applyFont="1">
      <alignment horizontal="right"/>
    </xf>
    <xf borderId="3" fillId="0" fontId="13" numFmtId="0" xfId="0" applyAlignment="1" applyBorder="1" applyFont="1">
      <alignment horizontal="left"/>
    </xf>
    <xf borderId="3" fillId="0" fontId="14" numFmtId="0" xfId="0" applyAlignment="1" applyBorder="1" applyFont="1">
      <alignment horizontal="left"/>
    </xf>
    <xf borderId="3" fillId="0" fontId="13" numFmtId="0" xfId="0" applyBorder="1" applyFont="1"/>
    <xf borderId="3" fillId="0" fontId="13" numFmtId="10" xfId="0" applyBorder="1" applyFont="1" applyNumberFormat="1"/>
    <xf borderId="3" fillId="0" fontId="9" numFmtId="0" xfId="0" applyAlignment="1" applyBorder="1" applyFont="1">
      <alignment horizontal="left" readingOrder="0" vertical="bottom"/>
    </xf>
    <xf borderId="4" fillId="0" fontId="7" numFmtId="0" xfId="0" applyAlignment="1" applyBorder="1" applyFont="1">
      <alignment readingOrder="0" vertical="bottom"/>
    </xf>
    <xf borderId="1" fillId="0" fontId="7" numFmtId="0" xfId="0" applyAlignment="1" applyBorder="1" applyFont="1">
      <alignment readingOrder="0" vertical="bottom"/>
    </xf>
    <xf borderId="1" fillId="0" fontId="7" numFmtId="0" xfId="0" applyAlignment="1" applyBorder="1" applyFont="1">
      <alignment vertical="bottom"/>
    </xf>
    <xf borderId="0" fillId="0" fontId="15" numFmtId="0" xfId="0" applyAlignment="1" applyFont="1">
      <alignment vertical="bottom"/>
    </xf>
    <xf borderId="0" fillId="0" fontId="15" numFmtId="0" xfId="0" applyAlignment="1" applyFont="1">
      <alignment readingOrder="0" vertical="bottom"/>
    </xf>
    <xf borderId="0" fillId="0" fontId="16" numFmtId="0" xfId="0" applyAlignment="1" applyFont="1">
      <alignment vertical="bottom"/>
    </xf>
    <xf borderId="0" fillId="3" fontId="16" numFmtId="0" xfId="0" applyAlignment="1" applyFill="1" applyFont="1">
      <alignment vertical="bottom"/>
    </xf>
    <xf borderId="0" fillId="0" fontId="16" numFmtId="0" xfId="0" applyAlignment="1" applyFont="1">
      <alignment readingOrder="0" vertical="bottom"/>
    </xf>
    <xf borderId="0" fillId="4" fontId="16" numFmtId="0" xfId="0" applyAlignment="1" applyFill="1" applyFont="1">
      <alignment vertical="bottom"/>
    </xf>
    <xf borderId="0" fillId="5" fontId="16" numFmtId="0" xfId="0" applyAlignment="1" applyFill="1" applyFont="1">
      <alignment vertical="bottom"/>
    </xf>
    <xf borderId="0" fillId="6" fontId="16" numFmtId="0" xfId="0" applyAlignment="1" applyFill="1" applyFont="1">
      <alignment vertical="bottom"/>
    </xf>
    <xf borderId="0" fillId="7" fontId="16" numFmtId="0" xfId="0" applyAlignment="1" applyFill="1" applyFont="1">
      <alignment vertical="bottom"/>
    </xf>
    <xf borderId="0" fillId="8" fontId="16" numFmtId="0" xfId="0" applyAlignment="1" applyFill="1" applyFont="1">
      <alignment vertical="bottom"/>
    </xf>
    <xf borderId="0" fillId="9" fontId="16" numFmtId="0" xfId="0" applyAlignment="1" applyFill="1" applyFont="1">
      <alignment vertical="bottom"/>
    </xf>
    <xf borderId="0" fillId="10" fontId="16" numFmtId="0" xfId="0" applyAlignment="1" applyFill="1" applyFont="1">
      <alignment vertical="bottom"/>
    </xf>
    <xf borderId="0" fillId="11" fontId="16" numFmtId="0" xfId="0" applyAlignment="1" applyFill="1" applyFont="1">
      <alignment vertical="bottom"/>
    </xf>
    <xf borderId="0" fillId="12" fontId="16" numFmtId="0" xfId="0" applyAlignment="1" applyFill="1" applyFont="1">
      <alignment vertical="bottom"/>
    </xf>
    <xf borderId="0" fillId="13" fontId="16" numFmtId="0" xfId="0" applyAlignment="1" applyFill="1" applyFont="1">
      <alignment vertical="bottom"/>
    </xf>
    <xf borderId="0" fillId="0" fontId="15" numFmtId="49" xfId="0" applyAlignment="1" applyFont="1" applyNumberFormat="1">
      <alignment vertical="bottom"/>
    </xf>
    <xf borderId="0" fillId="0" fontId="16" numFmtId="0" xfId="0" applyAlignment="1" applyFont="1">
      <alignment horizontal="right" vertical="bottom"/>
    </xf>
    <xf borderId="0" fillId="14" fontId="16" numFmtId="0" xfId="0" applyAlignment="1" applyFill="1" applyFont="1">
      <alignment vertical="bottom"/>
    </xf>
    <xf borderId="0" fillId="0" fontId="16" numFmtId="49" xfId="0" applyAlignment="1" applyFont="1" applyNumberFormat="1">
      <alignment vertical="bottom"/>
    </xf>
    <xf borderId="0" fillId="14" fontId="16" numFmtId="49" xfId="0" applyAlignment="1" applyFont="1" applyNumberFormat="1">
      <alignment vertical="bottom"/>
    </xf>
    <xf borderId="0" fillId="0" fontId="16" numFmtId="0" xfId="0" applyAlignment="1" applyFont="1">
      <alignment horizontal="right" vertical="bottom"/>
    </xf>
    <xf borderId="5" fillId="0" fontId="16" numFmtId="0" xfId="0" applyAlignment="1" applyBorder="1" applyFont="1">
      <alignment shrinkToFit="0" vertical="bottom" wrapText="0"/>
    </xf>
  </cellXfs>
  <cellStyles count="1">
    <cellStyle xfId="0" name="Normal" builtinId="0"/>
  </cellStyles>
  <dxfs count="4">
    <dxf>
      <font>
        <color rgb="FF999999"/>
      </font>
      <fill>
        <patternFill patternType="none"/>
      </fill>
      <border/>
    </dxf>
    <dxf>
      <font>
        <color rgb="FFB7B7B7"/>
      </font>
      <fill>
        <patternFill patternType="none"/>
      </fill>
      <border/>
    </dxf>
    <dxf>
      <font>
        <color rgb="FFD9D9D9"/>
      </font>
      <fill>
        <patternFill patternType="solid">
          <fgColor theme="0"/>
          <bgColor theme="0"/>
        </patternFill>
      </fill>
      <border/>
    </dxf>
    <dxf>
      <font>
        <color rgb="FFD9D9D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chemeClr val="dk1"/>
                </a:solidFill>
                <a:latin typeface="+mn-lt"/>
              </a:defRPr>
            </a:pPr>
            <a:r>
              <a:rPr b="0">
                <a:solidFill>
                  <a:schemeClr val="dk1"/>
                </a:solidFill>
                <a:latin typeface="+mn-lt"/>
              </a:rPr>
              <a:t>доля правильных ответов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2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yVal>
            <c:numRef>
              <c:f>'результаты'!$G$3:$G$242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66291"/>
        <c:axId val="1504783905"/>
      </c:scatterChart>
      <c:valAx>
        <c:axId val="109276629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4783905"/>
      </c:valAx>
      <c:valAx>
        <c:axId val="15047839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27662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chemeClr val="dk1"/>
                </a:solidFill>
                <a:latin typeface="+mn-lt"/>
              </a:defRPr>
            </a:pPr>
            <a:r>
              <a:rPr b="0">
                <a:solidFill>
                  <a:schemeClr val="dk1"/>
                </a:solidFill>
                <a:latin typeface="+mn-lt"/>
              </a:rPr>
              <a:t>% правильных ответов vs год открытия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'результаты'!$G$1:$G$2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Коэффициент детерминации</c:name>
            <c:spPr>
              <a:ln w="19050">
                <a:solidFill>
                  <a:srgbClr val="FF9900">
                    <a:alpha val="60000"/>
                  </a:srgbClr>
                </a:solidFill>
              </a:ln>
            </c:spPr>
            <c:trendlineType val="linear"/>
            <c:dispRSqr val="1"/>
            <c:dispEq val="0"/>
          </c:trendline>
          <c:xVal>
            <c:numRef>
              <c:f>'результаты'!$E$3:$E$242</c:f>
            </c:numRef>
          </c:xVal>
          <c:yVal>
            <c:numRef>
              <c:f>'результаты'!$G$3:$G$242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576382"/>
        <c:axId val="958372419"/>
      </c:scatterChart>
      <c:valAx>
        <c:axId val="823576382"/>
        <c:scaling>
          <c:orientation val="minMax"/>
        </c:scaling>
        <c:delete val="0"/>
        <c:axPos val="b"/>
        <c:majorGridlines>
          <c:spPr>
            <a:ln>
              <a:solidFill>
                <a:srgbClr val="F3F3F3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год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8372419"/>
      </c:valAx>
      <c:valAx>
        <c:axId val="95837241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82357638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25</xdr:col>
      <xdr:colOff>714375</xdr:colOff>
      <xdr:row>2</xdr:row>
      <xdr:rowOff>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25</xdr:col>
      <xdr:colOff>714375</xdr:colOff>
      <xdr:row>20</xdr:row>
      <xdr:rowOff>28575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kefiijrw.com/udar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hidden="1" min="1" max="1" width="3.75"/>
    <col customWidth="1" hidden="1" min="2" max="2" width="4.5"/>
    <col customWidth="1" min="3" max="3" width="1.75"/>
    <col customWidth="1" min="4" max="4" width="23.63"/>
    <col customWidth="1" min="5" max="5" width="7.88"/>
    <col customWidth="1" min="6" max="6" width="23.0"/>
    <col customWidth="1" min="7" max="7" width="5.25"/>
    <col customWidth="1" min="8" max="8" width="3.75"/>
    <col customWidth="1" min="9" max="9" width="2.88"/>
    <col customWidth="1" min="10" max="10" width="23.0"/>
    <col customWidth="1" min="11" max="11" width="4.38"/>
    <col customWidth="1" min="12" max="12" width="3.75"/>
    <col customWidth="1" min="13" max="13" width="2.88"/>
    <col customWidth="1" min="14" max="14" width="23.0"/>
    <col customWidth="1" min="15" max="15" width="4.38"/>
    <col customWidth="1" min="16" max="17" width="2.88"/>
    <col customWidth="1" min="18" max="18" width="22.13"/>
    <col customWidth="1" min="19" max="19" width="3.38"/>
    <col customWidth="1" min="20" max="21" width="2.88"/>
    <col customWidth="1" min="22" max="22" width="20.63"/>
    <col customWidth="1" min="23" max="23" width="3.38"/>
    <col customWidth="1" min="24" max="24" width="1.88"/>
    <col customWidth="1" min="25" max="25" width="2.88"/>
    <col customWidth="1" min="26" max="26" width="18.25"/>
    <col customWidth="1" min="27" max="27" width="3.38"/>
    <col customWidth="1" min="28" max="28" width="1.88"/>
  </cols>
  <sheetData>
    <row r="1" ht="15.75" customHeight="1">
      <c r="A1" s="1"/>
      <c r="B1" s="2"/>
      <c r="C1" s="3"/>
      <c r="D1" s="3" t="s">
        <v>0</v>
      </c>
      <c r="E1" s="4" t="s">
        <v>1</v>
      </c>
      <c r="F1" s="5" t="s">
        <v>2</v>
      </c>
      <c r="G1" s="6"/>
      <c r="H1" s="7"/>
      <c r="I1" s="8"/>
      <c r="J1" s="6"/>
      <c r="K1" s="9"/>
      <c r="L1" s="7"/>
      <c r="M1" s="8"/>
      <c r="N1" s="10"/>
      <c r="O1" s="9"/>
      <c r="P1" s="7"/>
      <c r="Q1" s="8"/>
      <c r="R1" s="11" t="s">
        <v>3</v>
      </c>
      <c r="S1" s="9"/>
      <c r="T1" s="7"/>
      <c r="U1" s="12"/>
      <c r="V1" s="13"/>
      <c r="W1" s="14"/>
      <c r="X1" s="15"/>
      <c r="Y1" s="12"/>
      <c r="Z1" s="13"/>
      <c r="AA1" s="14"/>
      <c r="AB1" s="15"/>
      <c r="AC1" s="16"/>
      <c r="AD1" s="16"/>
      <c r="AE1" s="17"/>
      <c r="AF1" s="16"/>
      <c r="AG1" s="16"/>
      <c r="AH1" s="16"/>
      <c r="AI1" s="16"/>
      <c r="AJ1" s="16"/>
      <c r="AK1" s="16"/>
      <c r="AL1" s="16"/>
      <c r="AM1" s="16"/>
    </row>
    <row r="2" ht="18.75" customHeight="1">
      <c r="A2" s="18" t="s">
        <v>4</v>
      </c>
      <c r="B2" s="19" t="s">
        <v>5</v>
      </c>
      <c r="C2" s="20"/>
      <c r="D2" s="20"/>
      <c r="F2" s="21" t="s">
        <v>6</v>
      </c>
      <c r="G2" s="22" t="s">
        <v>7</v>
      </c>
      <c r="H2" s="23"/>
      <c r="I2" s="24"/>
      <c r="J2" s="22" t="s">
        <v>8</v>
      </c>
      <c r="K2" s="25"/>
      <c r="L2" s="23"/>
      <c r="M2" s="24"/>
      <c r="N2" s="26"/>
      <c r="O2" s="25"/>
      <c r="P2" s="23"/>
      <c r="Q2" s="24"/>
      <c r="S2" s="25"/>
      <c r="T2" s="23"/>
      <c r="U2" s="27"/>
      <c r="V2" s="28"/>
      <c r="W2" s="29"/>
      <c r="X2" s="30"/>
      <c r="Y2" s="27"/>
      <c r="Z2" s="28"/>
      <c r="AA2" s="29"/>
      <c r="AB2" s="30"/>
      <c r="AC2" s="31"/>
      <c r="AD2" s="31"/>
      <c r="AE2" s="32"/>
      <c r="AF2" s="31"/>
      <c r="AG2" s="31"/>
      <c r="AH2" s="31"/>
      <c r="AI2" s="31"/>
      <c r="AJ2" s="31"/>
      <c r="AK2" s="31"/>
      <c r="AL2" s="31"/>
      <c r="AM2" s="31"/>
    </row>
    <row r="3">
      <c r="A3" s="33">
        <v>377.0</v>
      </c>
      <c r="B3" s="34">
        <f t="shared" ref="B3:B242" si="1">H3+L3+P3+T3+X3+AB3</f>
        <v>204</v>
      </c>
      <c r="C3" s="35"/>
      <c r="D3" s="35" t="str">
        <f>VLOOKUP(A3,tmp!A$2:I$390,6,FALSE)</f>
        <v>МЦД-2</v>
      </c>
      <c r="E3" s="35">
        <v>2019.0</v>
      </c>
      <c r="F3" s="36" t="s">
        <v>9</v>
      </c>
      <c r="G3" s="37">
        <f t="shared" ref="G3:G242" si="2">H3/$B3</f>
        <v>0.2058823529</v>
      </c>
      <c r="H3" s="38">
        <v>42.0</v>
      </c>
      <c r="I3" s="39"/>
      <c r="J3" s="40" t="s">
        <v>10</v>
      </c>
      <c r="K3" s="37">
        <f t="shared" ref="K3:K242" si="3">IF(ISBLANK(L3),,L3/B3)</f>
        <v>0.7794117647</v>
      </c>
      <c r="L3" s="38">
        <v>159.0</v>
      </c>
      <c r="M3" s="39"/>
      <c r="N3" s="40" t="s">
        <v>11</v>
      </c>
      <c r="O3" s="37">
        <f t="shared" ref="O3:O242" si="4">IF(ISBLANK(P3),,P3/B3)</f>
        <v>0.009803921569</v>
      </c>
      <c r="P3" s="38">
        <v>2.0</v>
      </c>
      <c r="Q3" s="39"/>
      <c r="R3" s="40" t="s">
        <v>12</v>
      </c>
      <c r="S3" s="37">
        <f t="shared" ref="S3:S242" si="5">IF(ISBLANK(T3),,T3/$B3)</f>
        <v>0.004901960784</v>
      </c>
      <c r="T3" s="38">
        <v>1.0</v>
      </c>
      <c r="U3" s="41"/>
      <c r="V3" s="42"/>
      <c r="W3" s="37" t="str">
        <f t="shared" ref="W3:W242" si="6">IF(ISBLANK(X3),,X3/$B3)</f>
        <v/>
      </c>
      <c r="X3" s="43"/>
      <c r="Y3" s="41"/>
      <c r="Z3" s="42"/>
      <c r="AA3" s="37" t="str">
        <f t="shared" ref="AA3:AA4" si="7">IF(ISBLANK(AB3),,AB3/$B3)</f>
        <v/>
      </c>
      <c r="AB3" s="43"/>
      <c r="AD3" s="44"/>
      <c r="AE3" s="44"/>
    </row>
    <row r="4">
      <c r="A4" s="33">
        <v>397.0</v>
      </c>
      <c r="B4" s="34">
        <f t="shared" si="1"/>
        <v>199</v>
      </c>
      <c r="C4" s="35"/>
      <c r="D4" s="35" t="str">
        <f>VLOOKUP(A4,tmp!A$2:I$390,6,FALSE)</f>
        <v>Люблинско-Дмитровская</v>
      </c>
      <c r="E4" s="35">
        <v>2023.0</v>
      </c>
      <c r="F4" s="45" t="s">
        <v>13</v>
      </c>
      <c r="G4" s="37">
        <f t="shared" si="2"/>
        <v>0.3768844221</v>
      </c>
      <c r="H4" s="38">
        <v>75.0</v>
      </c>
      <c r="I4" s="39"/>
      <c r="J4" s="40" t="s">
        <v>14</v>
      </c>
      <c r="K4" s="37">
        <f t="shared" si="3"/>
        <v>0.3316582915</v>
      </c>
      <c r="L4" s="38">
        <v>66.0</v>
      </c>
      <c r="M4" s="39"/>
      <c r="N4" s="40" t="s">
        <v>15</v>
      </c>
      <c r="O4" s="37">
        <f t="shared" si="4"/>
        <v>0.2914572864</v>
      </c>
      <c r="P4" s="38">
        <v>58.0</v>
      </c>
      <c r="Q4" s="41"/>
      <c r="R4" s="42"/>
      <c r="S4" s="37" t="str">
        <f t="shared" si="5"/>
        <v/>
      </c>
      <c r="T4" s="43"/>
      <c r="U4" s="41"/>
      <c r="V4" s="42"/>
      <c r="W4" s="37" t="str">
        <f t="shared" si="6"/>
        <v/>
      </c>
      <c r="X4" s="43"/>
      <c r="Y4" s="41"/>
      <c r="Z4" s="42"/>
      <c r="AA4" s="37" t="str">
        <f t="shared" si="7"/>
        <v/>
      </c>
      <c r="AB4" s="43"/>
      <c r="AD4" s="44"/>
      <c r="AE4" s="44"/>
    </row>
    <row r="5">
      <c r="A5" s="33">
        <v>97.0</v>
      </c>
      <c r="B5" s="46">
        <f t="shared" si="1"/>
        <v>209</v>
      </c>
      <c r="C5" s="35"/>
      <c r="D5" s="35" t="str">
        <f>VLOOKUP(A5,tmp!A$2:I$390,6,FALSE)</f>
        <v>Замоскворецкая</v>
      </c>
      <c r="E5" s="35">
        <v>2012.0</v>
      </c>
      <c r="F5" s="36" t="s">
        <v>16</v>
      </c>
      <c r="G5" s="37">
        <f t="shared" si="2"/>
        <v>0.3875598086</v>
      </c>
      <c r="H5" s="47">
        <v>81.0</v>
      </c>
      <c r="I5" s="39"/>
      <c r="J5" s="48" t="s">
        <v>17</v>
      </c>
      <c r="K5" s="37">
        <f t="shared" si="3"/>
        <v>0.4688995215</v>
      </c>
      <c r="L5" s="47">
        <v>98.0</v>
      </c>
      <c r="M5" s="39"/>
      <c r="N5" s="48" t="s">
        <v>18</v>
      </c>
      <c r="O5" s="37">
        <f t="shared" si="4"/>
        <v>0.07177033493</v>
      </c>
      <c r="P5" s="47">
        <v>15.0</v>
      </c>
      <c r="Q5" s="41"/>
      <c r="R5" s="48" t="s">
        <v>19</v>
      </c>
      <c r="S5" s="37">
        <f t="shared" si="5"/>
        <v>0.06220095694</v>
      </c>
      <c r="T5" s="47">
        <v>13.0</v>
      </c>
      <c r="U5" s="41"/>
      <c r="V5" s="48" t="s">
        <v>20</v>
      </c>
      <c r="W5" s="37">
        <f t="shared" si="6"/>
        <v>0.00956937799</v>
      </c>
      <c r="X5" s="47">
        <v>2.0</v>
      </c>
      <c r="Y5" s="41"/>
      <c r="Z5" s="48"/>
      <c r="AA5" s="49"/>
      <c r="AB5" s="47"/>
      <c r="AD5" s="44"/>
      <c r="AE5" s="44"/>
    </row>
    <row r="6">
      <c r="A6" s="33">
        <v>552.0</v>
      </c>
      <c r="B6" s="34">
        <f t="shared" si="1"/>
        <v>206</v>
      </c>
      <c r="C6" s="35"/>
      <c r="D6" s="35" t="str">
        <f>VLOOKUP(A6,tmp!A$2:I$390,6,FALSE)</f>
        <v>Троицкая</v>
      </c>
      <c r="E6" s="35">
        <v>2025.0</v>
      </c>
      <c r="F6" s="45" t="s">
        <v>21</v>
      </c>
      <c r="G6" s="37">
        <f t="shared" si="2"/>
        <v>0.4417475728</v>
      </c>
      <c r="H6" s="38">
        <v>91.0</v>
      </c>
      <c r="I6" s="39"/>
      <c r="J6" s="40" t="s">
        <v>22</v>
      </c>
      <c r="K6" s="37">
        <f t="shared" si="3"/>
        <v>0.432038835</v>
      </c>
      <c r="L6" s="38">
        <v>89.0</v>
      </c>
      <c r="M6" s="39"/>
      <c r="N6" s="40" t="s">
        <v>23</v>
      </c>
      <c r="O6" s="37">
        <f t="shared" si="4"/>
        <v>0.1262135922</v>
      </c>
      <c r="P6" s="38">
        <v>26.0</v>
      </c>
      <c r="Q6" s="41"/>
      <c r="R6" s="42"/>
      <c r="S6" s="37" t="str">
        <f t="shared" si="5"/>
        <v/>
      </c>
      <c r="T6" s="43"/>
      <c r="U6" s="41"/>
      <c r="V6" s="42"/>
      <c r="W6" s="37" t="str">
        <f t="shared" si="6"/>
        <v/>
      </c>
      <c r="X6" s="43"/>
      <c r="Y6" s="41"/>
      <c r="Z6" s="42"/>
      <c r="AA6" s="37" t="str">
        <f t="shared" ref="AA6:AA242" si="8">IF(ISBLANK(AB6),,AB6/$B6)</f>
        <v/>
      </c>
      <c r="AB6" s="43"/>
      <c r="AD6" s="44"/>
      <c r="AE6" s="44"/>
    </row>
    <row r="7">
      <c r="A7" s="33">
        <v>262.0</v>
      </c>
      <c r="B7" s="34">
        <f t="shared" si="1"/>
        <v>207</v>
      </c>
      <c r="C7" s="50"/>
      <c r="D7" s="50" t="str">
        <f>VLOOKUP(A7,tmp!A$2:I$390,6,FALSE)</f>
        <v>Солнцевская</v>
      </c>
      <c r="E7" s="50">
        <v>2018.0</v>
      </c>
      <c r="F7" s="45" t="s">
        <v>24</v>
      </c>
      <c r="G7" s="37">
        <f t="shared" si="2"/>
        <v>0.4541062802</v>
      </c>
      <c r="H7" s="38">
        <v>94.0</v>
      </c>
      <c r="I7" s="39"/>
      <c r="J7" s="40" t="s">
        <v>25</v>
      </c>
      <c r="K7" s="37">
        <f t="shared" si="3"/>
        <v>0.3816425121</v>
      </c>
      <c r="L7" s="38">
        <v>79.0</v>
      </c>
      <c r="M7" s="39"/>
      <c r="N7" s="40" t="s">
        <v>26</v>
      </c>
      <c r="O7" s="37">
        <f t="shared" si="4"/>
        <v>0.1642512077</v>
      </c>
      <c r="P7" s="38">
        <v>34.0</v>
      </c>
      <c r="Q7" s="41"/>
      <c r="R7" s="42"/>
      <c r="S7" s="37" t="str">
        <f t="shared" si="5"/>
        <v/>
      </c>
      <c r="T7" s="43"/>
      <c r="U7" s="41"/>
      <c r="V7" s="42"/>
      <c r="W7" s="37" t="str">
        <f t="shared" si="6"/>
        <v/>
      </c>
      <c r="X7" s="43"/>
      <c r="Y7" s="41"/>
      <c r="Z7" s="42"/>
      <c r="AA7" s="37" t="str">
        <f t="shared" si="8"/>
        <v/>
      </c>
      <c r="AB7" s="43"/>
      <c r="AD7" s="44"/>
      <c r="AE7" s="44"/>
    </row>
    <row r="8">
      <c r="A8" s="51">
        <v>362.0</v>
      </c>
      <c r="B8" s="52">
        <f t="shared" si="1"/>
        <v>216</v>
      </c>
      <c r="C8" s="35"/>
      <c r="D8" s="35" t="str">
        <f>VLOOKUP(A8,tmp!A$2:I$390,6,FALSE)</f>
        <v>МЦД-2</v>
      </c>
      <c r="E8" s="35">
        <v>2019.0</v>
      </c>
      <c r="F8" s="53" t="s">
        <v>27</v>
      </c>
      <c r="G8" s="54">
        <f t="shared" si="2"/>
        <v>0.5185185185</v>
      </c>
      <c r="H8" s="55">
        <v>112.0</v>
      </c>
      <c r="I8" s="56"/>
      <c r="J8" s="57" t="s">
        <v>28</v>
      </c>
      <c r="K8" s="54">
        <f t="shared" si="3"/>
        <v>0.4814814815</v>
      </c>
      <c r="L8" s="55">
        <v>104.0</v>
      </c>
      <c r="M8" s="58"/>
      <c r="N8" s="59"/>
      <c r="O8" s="54" t="str">
        <f t="shared" si="4"/>
        <v/>
      </c>
      <c r="P8" s="60"/>
      <c r="Q8" s="58"/>
      <c r="R8" s="59"/>
      <c r="S8" s="54" t="str">
        <f t="shared" si="5"/>
        <v/>
      </c>
      <c r="T8" s="60"/>
      <c r="U8" s="58"/>
      <c r="V8" s="59"/>
      <c r="W8" s="54" t="str">
        <f t="shared" si="6"/>
        <v/>
      </c>
      <c r="X8" s="60"/>
      <c r="Y8" s="58"/>
      <c r="Z8" s="59"/>
      <c r="AA8" s="54" t="str">
        <f t="shared" si="8"/>
        <v/>
      </c>
      <c r="AB8" s="60"/>
      <c r="AC8" s="61"/>
      <c r="AD8" s="62"/>
      <c r="AE8" s="62"/>
      <c r="AF8" s="61"/>
      <c r="AG8" s="61"/>
      <c r="AH8" s="61"/>
      <c r="AI8" s="61"/>
      <c r="AJ8" s="61"/>
      <c r="AK8" s="61"/>
      <c r="AL8" s="61"/>
      <c r="AM8" s="61"/>
    </row>
    <row r="9">
      <c r="A9" s="33">
        <v>155.0</v>
      </c>
      <c r="B9" s="34">
        <f t="shared" si="1"/>
        <v>214</v>
      </c>
      <c r="C9" s="35"/>
      <c r="D9" s="35" t="str">
        <f>VLOOKUP(A9,tmp!A$2:I$390,6,FALSE)</f>
        <v>Люблинско-Дмитровская</v>
      </c>
      <c r="E9" s="35">
        <v>1995.0</v>
      </c>
      <c r="F9" s="45" t="s">
        <v>29</v>
      </c>
      <c r="G9" s="37">
        <f t="shared" si="2"/>
        <v>0.5514018692</v>
      </c>
      <c r="H9" s="38">
        <v>118.0</v>
      </c>
      <c r="I9" s="39"/>
      <c r="J9" s="40" t="s">
        <v>30</v>
      </c>
      <c r="K9" s="37">
        <f t="shared" si="3"/>
        <v>0.2242990654</v>
      </c>
      <c r="L9" s="38">
        <v>48.0</v>
      </c>
      <c r="M9" s="39"/>
      <c r="N9" s="40" t="s">
        <v>31</v>
      </c>
      <c r="O9" s="37">
        <f t="shared" si="4"/>
        <v>0.191588785</v>
      </c>
      <c r="P9" s="38">
        <v>41.0</v>
      </c>
      <c r="Q9" s="39"/>
      <c r="R9" s="40" t="s">
        <v>32</v>
      </c>
      <c r="S9" s="37">
        <f t="shared" si="5"/>
        <v>0.02803738318</v>
      </c>
      <c r="T9" s="38">
        <v>6.0</v>
      </c>
      <c r="U9" s="39"/>
      <c r="V9" s="40" t="s">
        <v>33</v>
      </c>
      <c r="W9" s="37">
        <f t="shared" si="6"/>
        <v>0.004672897196</v>
      </c>
      <c r="X9" s="38">
        <v>1.0</v>
      </c>
      <c r="Y9" s="41"/>
      <c r="Z9" s="42"/>
      <c r="AA9" s="37" t="str">
        <f t="shared" si="8"/>
        <v/>
      </c>
      <c r="AB9" s="43"/>
      <c r="AD9" s="44"/>
      <c r="AE9" s="44"/>
    </row>
    <row r="10">
      <c r="A10" s="33">
        <v>292.0</v>
      </c>
      <c r="B10" s="34">
        <f t="shared" si="1"/>
        <v>217</v>
      </c>
      <c r="C10" s="35"/>
      <c r="D10" s="50" t="str">
        <f>VLOOKUP(A10,tmp!A$2:I$390,6,FALSE)</f>
        <v>Некрасовская</v>
      </c>
      <c r="E10" s="35">
        <v>2019.0</v>
      </c>
      <c r="F10" s="45" t="s">
        <v>34</v>
      </c>
      <c r="G10" s="37">
        <f t="shared" si="2"/>
        <v>0.5852534562</v>
      </c>
      <c r="H10" s="38">
        <v>127.0</v>
      </c>
      <c r="I10" s="39"/>
      <c r="J10" s="40" t="s">
        <v>35</v>
      </c>
      <c r="K10" s="37">
        <f t="shared" si="3"/>
        <v>0.3963133641</v>
      </c>
      <c r="L10" s="38">
        <v>86.0</v>
      </c>
      <c r="M10" s="39"/>
      <c r="N10" s="40" t="s">
        <v>36</v>
      </c>
      <c r="O10" s="37">
        <f t="shared" si="4"/>
        <v>0.01843317972</v>
      </c>
      <c r="P10" s="38">
        <v>4.0</v>
      </c>
      <c r="Q10" s="41"/>
      <c r="R10" s="42"/>
      <c r="S10" s="37" t="str">
        <f t="shared" si="5"/>
        <v/>
      </c>
      <c r="T10" s="43"/>
      <c r="U10" s="41"/>
      <c r="V10" s="42"/>
      <c r="W10" s="37" t="str">
        <f t="shared" si="6"/>
        <v/>
      </c>
      <c r="X10" s="43"/>
      <c r="Y10" s="41"/>
      <c r="Z10" s="42"/>
      <c r="AA10" s="37" t="str">
        <f t="shared" si="8"/>
        <v/>
      </c>
      <c r="AB10" s="43"/>
      <c r="AD10" s="44"/>
      <c r="AE10" s="44"/>
    </row>
    <row r="11">
      <c r="A11" s="51">
        <v>218.0</v>
      </c>
      <c r="B11" s="52">
        <f t="shared" si="1"/>
        <v>214</v>
      </c>
      <c r="C11" s="35"/>
      <c r="D11" s="35" t="str">
        <f>VLOOKUP(A11,tmp!A$2:I$390,6,FALSE)</f>
        <v>МЦК</v>
      </c>
      <c r="E11" s="63">
        <v>2016.0</v>
      </c>
      <c r="F11" s="53" t="s">
        <v>37</v>
      </c>
      <c r="G11" s="54">
        <f t="shared" si="2"/>
        <v>0.6214953271</v>
      </c>
      <c r="H11" s="55">
        <v>133.0</v>
      </c>
      <c r="I11" s="56"/>
      <c r="J11" s="57" t="s">
        <v>38</v>
      </c>
      <c r="K11" s="54">
        <f t="shared" si="3"/>
        <v>0.3738317757</v>
      </c>
      <c r="L11" s="55">
        <v>80.0</v>
      </c>
      <c r="M11" s="56"/>
      <c r="N11" s="57" t="s">
        <v>39</v>
      </c>
      <c r="O11" s="54">
        <f t="shared" si="4"/>
        <v>0.004672897196</v>
      </c>
      <c r="P11" s="55">
        <v>1.0</v>
      </c>
      <c r="Q11" s="58"/>
      <c r="R11" s="59"/>
      <c r="S11" s="54" t="str">
        <f t="shared" si="5"/>
        <v/>
      </c>
      <c r="T11" s="60"/>
      <c r="U11" s="58"/>
      <c r="V11" s="59"/>
      <c r="W11" s="54" t="str">
        <f t="shared" si="6"/>
        <v/>
      </c>
      <c r="X11" s="60"/>
      <c r="Y11" s="58"/>
      <c r="Z11" s="59"/>
      <c r="AA11" s="54" t="str">
        <f t="shared" si="8"/>
        <v/>
      </c>
      <c r="AB11" s="60"/>
      <c r="AC11" s="61"/>
      <c r="AD11" s="62"/>
      <c r="AE11" s="62"/>
      <c r="AF11" s="61"/>
      <c r="AG11" s="61"/>
      <c r="AH11" s="61"/>
      <c r="AI11" s="61"/>
      <c r="AJ11" s="61"/>
      <c r="AK11" s="61"/>
      <c r="AL11" s="61"/>
      <c r="AM11" s="61"/>
    </row>
    <row r="12">
      <c r="A12" s="33">
        <v>111.0</v>
      </c>
      <c r="B12" s="34">
        <f t="shared" si="1"/>
        <v>210</v>
      </c>
      <c r="C12" s="35"/>
      <c r="D12" s="35" t="str">
        <f>VLOOKUP(A12,tmp!A$2:I$390,6,FALSE)</f>
        <v>Серпуховско-Тимирязевская</v>
      </c>
      <c r="E12" s="35">
        <v>1983.0</v>
      </c>
      <c r="F12" s="45" t="s">
        <v>40</v>
      </c>
      <c r="G12" s="37">
        <f t="shared" si="2"/>
        <v>0.6238095238</v>
      </c>
      <c r="H12" s="38">
        <v>131.0</v>
      </c>
      <c r="I12" s="39"/>
      <c r="J12" s="40" t="s">
        <v>41</v>
      </c>
      <c r="K12" s="37">
        <f t="shared" si="3"/>
        <v>0.1904761905</v>
      </c>
      <c r="L12" s="38">
        <v>40.0</v>
      </c>
      <c r="M12" s="39"/>
      <c r="N12" s="40" t="s">
        <v>42</v>
      </c>
      <c r="O12" s="37">
        <f t="shared" si="4"/>
        <v>0.1619047619</v>
      </c>
      <c r="P12" s="38">
        <v>34.0</v>
      </c>
      <c r="Q12" s="39"/>
      <c r="R12" s="40" t="s">
        <v>43</v>
      </c>
      <c r="S12" s="37">
        <f t="shared" si="5"/>
        <v>0.02380952381</v>
      </c>
      <c r="T12" s="38">
        <v>5.0</v>
      </c>
      <c r="U12" s="41"/>
      <c r="V12" s="42"/>
      <c r="W12" s="37" t="str">
        <f t="shared" si="6"/>
        <v/>
      </c>
      <c r="X12" s="43"/>
      <c r="Y12" s="41"/>
      <c r="Z12" s="42"/>
      <c r="AA12" s="37" t="str">
        <f t="shared" si="8"/>
        <v/>
      </c>
      <c r="AB12" s="43"/>
      <c r="AD12" s="44"/>
      <c r="AE12" s="44"/>
    </row>
    <row r="13">
      <c r="A13" s="33">
        <v>182.0</v>
      </c>
      <c r="B13" s="34">
        <f t="shared" si="1"/>
        <v>216</v>
      </c>
      <c r="C13" s="35"/>
      <c r="D13" s="35" t="str">
        <f>VLOOKUP(A13,tmp!A$2:I$390,6,FALSE)</f>
        <v>Калининская</v>
      </c>
      <c r="E13" s="35">
        <v>2012.0</v>
      </c>
      <c r="F13" s="45" t="s">
        <v>44</v>
      </c>
      <c r="G13" s="37">
        <f t="shared" si="2"/>
        <v>0.6759259259</v>
      </c>
      <c r="H13" s="38">
        <v>146.0</v>
      </c>
      <c r="I13" s="39"/>
      <c r="J13" s="40" t="s">
        <v>45</v>
      </c>
      <c r="K13" s="37">
        <f t="shared" si="3"/>
        <v>0.2962962963</v>
      </c>
      <c r="L13" s="38">
        <v>64.0</v>
      </c>
      <c r="M13" s="39"/>
      <c r="N13" s="40" t="s">
        <v>46</v>
      </c>
      <c r="O13" s="37">
        <f t="shared" si="4"/>
        <v>0.01388888889</v>
      </c>
      <c r="P13" s="38">
        <v>3.0</v>
      </c>
      <c r="Q13" s="39"/>
      <c r="R13" s="40" t="s">
        <v>47</v>
      </c>
      <c r="S13" s="37">
        <f t="shared" si="5"/>
        <v>0.009259259259</v>
      </c>
      <c r="T13" s="38">
        <v>2.0</v>
      </c>
      <c r="U13" s="39"/>
      <c r="V13" s="40" t="s">
        <v>48</v>
      </c>
      <c r="W13" s="37">
        <f t="shared" si="6"/>
        <v>0.00462962963</v>
      </c>
      <c r="X13" s="38">
        <v>1.0</v>
      </c>
      <c r="Y13" s="41"/>
      <c r="Z13" s="42"/>
      <c r="AA13" s="37" t="str">
        <f t="shared" si="8"/>
        <v/>
      </c>
      <c r="AB13" s="43"/>
      <c r="AD13" s="44"/>
      <c r="AE13" s="44"/>
    </row>
    <row r="14">
      <c r="A14" s="33">
        <v>546.0</v>
      </c>
      <c r="B14" s="34">
        <f t="shared" si="1"/>
        <v>209</v>
      </c>
      <c r="C14" s="35"/>
      <c r="D14" s="50" t="str">
        <f>VLOOKUP(A14,tmp!A$2:I$390,6,FALSE)</f>
        <v>Троицкая</v>
      </c>
      <c r="E14" s="35">
        <v>2024.0</v>
      </c>
      <c r="F14" s="45" t="s">
        <v>49</v>
      </c>
      <c r="G14" s="37">
        <f t="shared" si="2"/>
        <v>0.6889952153</v>
      </c>
      <c r="H14" s="38">
        <v>144.0</v>
      </c>
      <c r="I14" s="39"/>
      <c r="J14" s="40" t="s">
        <v>50</v>
      </c>
      <c r="K14" s="37">
        <f t="shared" si="3"/>
        <v>0.1961722488</v>
      </c>
      <c r="L14" s="38">
        <v>41.0</v>
      </c>
      <c r="M14" s="39"/>
      <c r="N14" s="40" t="s">
        <v>51</v>
      </c>
      <c r="O14" s="37">
        <f t="shared" si="4"/>
        <v>0.1148325359</v>
      </c>
      <c r="P14" s="38">
        <v>24.0</v>
      </c>
      <c r="Q14" s="41"/>
      <c r="R14" s="42"/>
      <c r="S14" s="37" t="str">
        <f t="shared" si="5"/>
        <v/>
      </c>
      <c r="T14" s="43"/>
      <c r="U14" s="41"/>
      <c r="V14" s="42"/>
      <c r="W14" s="37" t="str">
        <f t="shared" si="6"/>
        <v/>
      </c>
      <c r="X14" s="43"/>
      <c r="Y14" s="41"/>
      <c r="Z14" s="42"/>
      <c r="AA14" s="37" t="str">
        <f t="shared" si="8"/>
        <v/>
      </c>
      <c r="AB14" s="43"/>
      <c r="AD14" s="44"/>
      <c r="AE14" s="44"/>
    </row>
    <row r="15">
      <c r="A15" s="51">
        <v>158.0</v>
      </c>
      <c r="B15" s="52">
        <f t="shared" si="1"/>
        <v>203</v>
      </c>
      <c r="C15" s="35"/>
      <c r="D15" s="35" t="str">
        <f>VLOOKUP(A15,tmp!A$2:I$390,6,FALSE)</f>
        <v>Люблинско-Дмитровская</v>
      </c>
      <c r="E15" s="63">
        <v>1996.0</v>
      </c>
      <c r="F15" s="53" t="s">
        <v>52</v>
      </c>
      <c r="G15" s="54">
        <f t="shared" si="2"/>
        <v>0.7142857143</v>
      </c>
      <c r="H15" s="55">
        <v>145.0</v>
      </c>
      <c r="I15" s="56"/>
      <c r="J15" s="57" t="s">
        <v>53</v>
      </c>
      <c r="K15" s="54">
        <f t="shared" si="3"/>
        <v>0.2610837438</v>
      </c>
      <c r="L15" s="55">
        <v>53.0</v>
      </c>
      <c r="M15" s="56"/>
      <c r="N15" s="57" t="s">
        <v>54</v>
      </c>
      <c r="O15" s="54">
        <f t="shared" si="4"/>
        <v>0.02463054187</v>
      </c>
      <c r="P15" s="55">
        <v>5.0</v>
      </c>
      <c r="Q15" s="58"/>
      <c r="R15" s="59"/>
      <c r="S15" s="54" t="str">
        <f t="shared" si="5"/>
        <v/>
      </c>
      <c r="T15" s="60"/>
      <c r="U15" s="58"/>
      <c r="V15" s="59"/>
      <c r="W15" s="54" t="str">
        <f t="shared" si="6"/>
        <v/>
      </c>
      <c r="X15" s="60"/>
      <c r="Y15" s="58"/>
      <c r="Z15" s="59"/>
      <c r="AA15" s="54" t="str">
        <f t="shared" si="8"/>
        <v/>
      </c>
      <c r="AB15" s="60"/>
      <c r="AC15" s="61"/>
      <c r="AD15" s="62"/>
      <c r="AE15" s="62"/>
      <c r="AF15" s="61"/>
      <c r="AG15" s="61"/>
      <c r="AH15" s="61"/>
      <c r="AI15" s="61"/>
      <c r="AJ15" s="61"/>
      <c r="AK15" s="61"/>
      <c r="AL15" s="61"/>
      <c r="AM15" s="61"/>
    </row>
    <row r="16">
      <c r="A16" s="33">
        <v>358.0</v>
      </c>
      <c r="B16" s="34">
        <f t="shared" si="1"/>
        <v>217</v>
      </c>
      <c r="C16" s="35"/>
      <c r="D16" s="35" t="str">
        <f>VLOOKUP(A16,tmp!A$2:I$390,6,FALSE)</f>
        <v>МЦД-1</v>
      </c>
      <c r="E16" s="35">
        <v>2019.0</v>
      </c>
      <c r="F16" s="45" t="s">
        <v>55</v>
      </c>
      <c r="G16" s="37">
        <f t="shared" si="2"/>
        <v>0.7188940092</v>
      </c>
      <c r="H16" s="38">
        <v>156.0</v>
      </c>
      <c r="I16" s="39"/>
      <c r="J16" s="40" t="s">
        <v>56</v>
      </c>
      <c r="K16" s="37">
        <f t="shared" si="3"/>
        <v>0.2764976959</v>
      </c>
      <c r="L16" s="38">
        <v>60.0</v>
      </c>
      <c r="M16" s="39"/>
      <c r="N16" s="40" t="s">
        <v>57</v>
      </c>
      <c r="O16" s="37">
        <f t="shared" si="4"/>
        <v>0.004608294931</v>
      </c>
      <c r="P16" s="38">
        <v>1.0</v>
      </c>
      <c r="Q16" s="41"/>
      <c r="R16" s="42"/>
      <c r="S16" s="37" t="str">
        <f t="shared" si="5"/>
        <v/>
      </c>
      <c r="T16" s="43"/>
      <c r="U16" s="41"/>
      <c r="V16" s="42"/>
      <c r="W16" s="37" t="str">
        <f t="shared" si="6"/>
        <v/>
      </c>
      <c r="X16" s="43"/>
      <c r="Y16" s="41"/>
      <c r="Z16" s="42"/>
      <c r="AA16" s="37" t="str">
        <f t="shared" si="8"/>
        <v/>
      </c>
      <c r="AB16" s="43"/>
      <c r="AD16" s="44"/>
      <c r="AE16" s="44"/>
    </row>
    <row r="17">
      <c r="A17" s="33">
        <v>228.0</v>
      </c>
      <c r="B17" s="34">
        <f t="shared" si="1"/>
        <v>199</v>
      </c>
      <c r="C17" s="35"/>
      <c r="D17" s="35" t="str">
        <f>VLOOKUP(A17,tmp!A$2:I$390,6,FALSE)</f>
        <v>МЦК</v>
      </c>
      <c r="E17" s="35">
        <v>2016.0</v>
      </c>
      <c r="F17" s="45" t="s">
        <v>58</v>
      </c>
      <c r="G17" s="37">
        <f t="shared" si="2"/>
        <v>0.7336683417</v>
      </c>
      <c r="H17" s="38">
        <v>146.0</v>
      </c>
      <c r="I17" s="39"/>
      <c r="J17" s="40" t="s">
        <v>59</v>
      </c>
      <c r="K17" s="37">
        <f t="shared" si="3"/>
        <v>0.256281407</v>
      </c>
      <c r="L17" s="38">
        <v>51.0</v>
      </c>
      <c r="M17" s="39"/>
      <c r="N17" s="40" t="s">
        <v>60</v>
      </c>
      <c r="O17" s="37">
        <f t="shared" si="4"/>
        <v>0.01005025126</v>
      </c>
      <c r="P17" s="38">
        <v>2.0</v>
      </c>
      <c r="Q17" s="41"/>
      <c r="R17" s="42"/>
      <c r="S17" s="37" t="str">
        <f t="shared" si="5"/>
        <v/>
      </c>
      <c r="T17" s="43"/>
      <c r="U17" s="41"/>
      <c r="V17" s="42"/>
      <c r="W17" s="37" t="str">
        <f t="shared" si="6"/>
        <v/>
      </c>
      <c r="X17" s="43"/>
      <c r="Y17" s="41"/>
      <c r="Z17" s="42"/>
      <c r="AA17" s="37" t="str">
        <f t="shared" si="8"/>
        <v/>
      </c>
      <c r="AB17" s="43"/>
      <c r="AD17" s="44"/>
      <c r="AE17" s="44"/>
    </row>
    <row r="18">
      <c r="A18" s="33">
        <v>350.0</v>
      </c>
      <c r="B18" s="34">
        <f t="shared" si="1"/>
        <v>222</v>
      </c>
      <c r="C18" s="35"/>
      <c r="D18" s="35" t="str">
        <f>VLOOKUP(A18,tmp!A$2:I$390,6,FALSE)</f>
        <v>МЦД-1</v>
      </c>
      <c r="E18" s="35">
        <v>2019.0</v>
      </c>
      <c r="F18" s="45" t="s">
        <v>61</v>
      </c>
      <c r="G18" s="37">
        <f t="shared" si="2"/>
        <v>0.7387387387</v>
      </c>
      <c r="H18" s="38">
        <v>164.0</v>
      </c>
      <c r="I18" s="39"/>
      <c r="J18" s="40" t="s">
        <v>62</v>
      </c>
      <c r="K18" s="37">
        <f t="shared" si="3"/>
        <v>0.1936936937</v>
      </c>
      <c r="L18" s="38">
        <v>43.0</v>
      </c>
      <c r="M18" s="39"/>
      <c r="N18" s="40" t="s">
        <v>63</v>
      </c>
      <c r="O18" s="37">
        <f t="shared" si="4"/>
        <v>0.06306306306</v>
      </c>
      <c r="P18" s="38">
        <v>14.0</v>
      </c>
      <c r="Q18" s="39"/>
      <c r="R18" s="40" t="s">
        <v>64</v>
      </c>
      <c r="S18" s="37">
        <f t="shared" si="5"/>
        <v>0.004504504505</v>
      </c>
      <c r="T18" s="38">
        <v>1.0</v>
      </c>
      <c r="U18" s="41"/>
      <c r="V18" s="42"/>
      <c r="W18" s="37" t="str">
        <f t="shared" si="6"/>
        <v/>
      </c>
      <c r="X18" s="43"/>
      <c r="Y18" s="41"/>
      <c r="Z18" s="42"/>
      <c r="AA18" s="37" t="str">
        <f t="shared" si="8"/>
        <v/>
      </c>
      <c r="AB18" s="43"/>
      <c r="AD18" s="44"/>
      <c r="AE18" s="44"/>
    </row>
    <row r="19">
      <c r="A19" s="33">
        <v>55.0</v>
      </c>
      <c r="B19" s="34">
        <f t="shared" si="1"/>
        <v>205</v>
      </c>
      <c r="C19" s="35"/>
      <c r="D19" s="35" t="str">
        <f>VLOOKUP(A19,tmp!A$2:I$390,6,FALSE)</f>
        <v>Таганско-Краснопресненская</v>
      </c>
      <c r="E19" s="35">
        <v>1975.0</v>
      </c>
      <c r="F19" s="45" t="s">
        <v>65</v>
      </c>
      <c r="G19" s="37">
        <f t="shared" si="2"/>
        <v>0.7658536585</v>
      </c>
      <c r="H19" s="38">
        <v>157.0</v>
      </c>
      <c r="I19" s="39"/>
      <c r="J19" s="40" t="s">
        <v>66</v>
      </c>
      <c r="K19" s="37">
        <f t="shared" si="3"/>
        <v>0.2195121951</v>
      </c>
      <c r="L19" s="38">
        <v>45.0</v>
      </c>
      <c r="M19" s="39"/>
      <c r="N19" s="40" t="s">
        <v>67</v>
      </c>
      <c r="O19" s="37">
        <f t="shared" si="4"/>
        <v>0.01463414634</v>
      </c>
      <c r="P19" s="38">
        <v>3.0</v>
      </c>
      <c r="Q19" s="41"/>
      <c r="R19" s="42"/>
      <c r="S19" s="37" t="str">
        <f t="shared" si="5"/>
        <v/>
      </c>
      <c r="T19" s="43"/>
      <c r="U19" s="41"/>
      <c r="V19" s="42"/>
      <c r="W19" s="37" t="str">
        <f t="shared" si="6"/>
        <v/>
      </c>
      <c r="X19" s="43"/>
      <c r="Y19" s="41"/>
      <c r="Z19" s="42"/>
      <c r="AA19" s="37" t="str">
        <f t="shared" si="8"/>
        <v/>
      </c>
      <c r="AB19" s="43"/>
      <c r="AD19" s="44"/>
      <c r="AE19" s="44"/>
    </row>
    <row r="20">
      <c r="A20" s="33">
        <v>293.0</v>
      </c>
      <c r="B20" s="34">
        <f t="shared" si="1"/>
        <v>213</v>
      </c>
      <c r="C20" s="35"/>
      <c r="D20" s="50" t="str">
        <f>VLOOKUP(A20,tmp!A$2:I$390,6,FALSE)</f>
        <v>Некрасовская</v>
      </c>
      <c r="E20" s="35">
        <v>2019.0</v>
      </c>
      <c r="F20" s="45" t="s">
        <v>68</v>
      </c>
      <c r="G20" s="37">
        <f t="shared" si="2"/>
        <v>0.7746478873</v>
      </c>
      <c r="H20" s="38">
        <v>165.0</v>
      </c>
      <c r="I20" s="39"/>
      <c r="J20" s="40" t="s">
        <v>69</v>
      </c>
      <c r="K20" s="37">
        <f t="shared" si="3"/>
        <v>0.20657277</v>
      </c>
      <c r="L20" s="38">
        <v>44.0</v>
      </c>
      <c r="M20" s="39"/>
      <c r="N20" s="40" t="s">
        <v>70</v>
      </c>
      <c r="O20" s="37">
        <f t="shared" si="4"/>
        <v>0.01877934272</v>
      </c>
      <c r="P20" s="38">
        <v>4.0</v>
      </c>
      <c r="Q20" s="41"/>
      <c r="R20" s="42"/>
      <c r="S20" s="37" t="str">
        <f t="shared" si="5"/>
        <v/>
      </c>
      <c r="T20" s="43"/>
      <c r="U20" s="41"/>
      <c r="V20" s="42"/>
      <c r="W20" s="37" t="str">
        <f t="shared" si="6"/>
        <v/>
      </c>
      <c r="X20" s="43"/>
      <c r="Y20" s="41"/>
      <c r="Z20" s="42"/>
      <c r="AA20" s="37" t="str">
        <f t="shared" si="8"/>
        <v/>
      </c>
      <c r="AB20" s="43"/>
      <c r="AD20" s="44"/>
      <c r="AE20" s="44"/>
    </row>
    <row r="21">
      <c r="A21" s="51">
        <v>167.0</v>
      </c>
      <c r="B21" s="52">
        <f t="shared" si="1"/>
        <v>215</v>
      </c>
      <c r="C21" s="35"/>
      <c r="D21" s="35" t="str">
        <f>VLOOKUP(A21,tmp!A$2:I$390,6,FALSE)</f>
        <v>Бутовская</v>
      </c>
      <c r="E21" s="63">
        <v>2003.0</v>
      </c>
      <c r="F21" s="64" t="s">
        <v>71</v>
      </c>
      <c r="G21" s="54">
        <f t="shared" si="2"/>
        <v>0.7953488372</v>
      </c>
      <c r="H21" s="55">
        <v>171.0</v>
      </c>
      <c r="I21" s="56"/>
      <c r="J21" s="57" t="s">
        <v>72</v>
      </c>
      <c r="K21" s="54">
        <f t="shared" si="3"/>
        <v>0.1674418605</v>
      </c>
      <c r="L21" s="55">
        <v>36.0</v>
      </c>
      <c r="M21" s="56"/>
      <c r="N21" s="57" t="s">
        <v>73</v>
      </c>
      <c r="O21" s="54">
        <f t="shared" si="4"/>
        <v>0.03720930233</v>
      </c>
      <c r="P21" s="55">
        <v>8.0</v>
      </c>
      <c r="Q21" s="58"/>
      <c r="R21" s="59"/>
      <c r="S21" s="54" t="str">
        <f t="shared" si="5"/>
        <v/>
      </c>
      <c r="T21" s="60"/>
      <c r="U21" s="58"/>
      <c r="V21" s="59"/>
      <c r="W21" s="54" t="str">
        <f t="shared" si="6"/>
        <v/>
      </c>
      <c r="X21" s="60"/>
      <c r="Y21" s="58"/>
      <c r="Z21" s="59"/>
      <c r="AA21" s="54" t="str">
        <f t="shared" si="8"/>
        <v/>
      </c>
      <c r="AB21" s="60"/>
      <c r="AC21" s="61"/>
      <c r="AD21" s="62"/>
      <c r="AE21" s="62"/>
      <c r="AF21" s="61"/>
      <c r="AG21" s="61"/>
      <c r="AH21" s="61"/>
      <c r="AI21" s="61"/>
      <c r="AJ21" s="61"/>
      <c r="AK21" s="61"/>
      <c r="AL21" s="61"/>
      <c r="AM21" s="61"/>
    </row>
    <row r="22">
      <c r="A22" s="33">
        <v>355.0</v>
      </c>
      <c r="B22" s="34">
        <f t="shared" si="1"/>
        <v>203</v>
      </c>
      <c r="C22" s="35"/>
      <c r="D22" s="35" t="str">
        <f>VLOOKUP(A22,tmp!A$2:I$390,6,FALSE)</f>
        <v>МЦД-1</v>
      </c>
      <c r="E22" s="35">
        <v>2019.0</v>
      </c>
      <c r="F22" s="45" t="s">
        <v>74</v>
      </c>
      <c r="G22" s="37">
        <f t="shared" si="2"/>
        <v>0.7980295567</v>
      </c>
      <c r="H22" s="38">
        <v>162.0</v>
      </c>
      <c r="I22" s="39"/>
      <c r="J22" s="40" t="s">
        <v>75</v>
      </c>
      <c r="K22" s="37">
        <f t="shared" si="3"/>
        <v>0.2019704433</v>
      </c>
      <c r="L22" s="38">
        <v>41.0</v>
      </c>
      <c r="M22" s="41"/>
      <c r="N22" s="42"/>
      <c r="O22" s="37" t="str">
        <f t="shared" si="4"/>
        <v/>
      </c>
      <c r="P22" s="43"/>
      <c r="Q22" s="41"/>
      <c r="R22" s="42"/>
      <c r="S22" s="37" t="str">
        <f t="shared" si="5"/>
        <v/>
      </c>
      <c r="T22" s="43"/>
      <c r="U22" s="41"/>
      <c r="V22" s="42"/>
      <c r="W22" s="37" t="str">
        <f t="shared" si="6"/>
        <v/>
      </c>
      <c r="X22" s="43"/>
      <c r="Y22" s="41"/>
      <c r="Z22" s="42"/>
      <c r="AA22" s="37" t="str">
        <f t="shared" si="8"/>
        <v/>
      </c>
      <c r="AB22" s="43"/>
      <c r="AD22" s="44"/>
      <c r="AE22" s="44"/>
    </row>
    <row r="23">
      <c r="A23" s="33">
        <v>89.0</v>
      </c>
      <c r="B23" s="34">
        <f t="shared" si="1"/>
        <v>208</v>
      </c>
      <c r="C23" s="35"/>
      <c r="D23" s="35" t="str">
        <f>VLOOKUP(A23,tmp!A$2:I$390,6,FALSE)</f>
        <v>Замоскворецкая</v>
      </c>
      <c r="E23" s="35">
        <v>1943.0</v>
      </c>
      <c r="F23" s="45" t="s">
        <v>76</v>
      </c>
      <c r="G23" s="37">
        <f t="shared" si="2"/>
        <v>0.8028846154</v>
      </c>
      <c r="H23" s="38">
        <v>167.0</v>
      </c>
      <c r="I23" s="39"/>
      <c r="J23" s="40" t="s">
        <v>77</v>
      </c>
      <c r="K23" s="37">
        <f t="shared" si="3"/>
        <v>0.1730769231</v>
      </c>
      <c r="L23" s="38">
        <v>36.0</v>
      </c>
      <c r="M23" s="39"/>
      <c r="N23" s="40" t="s">
        <v>78</v>
      </c>
      <c r="O23" s="37">
        <f t="shared" si="4"/>
        <v>0.01923076923</v>
      </c>
      <c r="P23" s="38">
        <v>4.0</v>
      </c>
      <c r="Q23" s="39"/>
      <c r="R23" s="40" t="s">
        <v>79</v>
      </c>
      <c r="S23" s="37">
        <f t="shared" si="5"/>
        <v>0.004807692308</v>
      </c>
      <c r="T23" s="38">
        <v>1.0</v>
      </c>
      <c r="U23" s="41"/>
      <c r="V23" s="42"/>
      <c r="W23" s="37" t="str">
        <f t="shared" si="6"/>
        <v/>
      </c>
      <c r="X23" s="43"/>
      <c r="Y23" s="41"/>
      <c r="Z23" s="42"/>
      <c r="AA23" s="37" t="str">
        <f t="shared" si="8"/>
        <v/>
      </c>
      <c r="AB23" s="43"/>
      <c r="AD23" s="44"/>
      <c r="AE23" s="44"/>
    </row>
    <row r="24">
      <c r="A24" s="33">
        <v>24.0</v>
      </c>
      <c r="B24" s="34">
        <f t="shared" si="1"/>
        <v>210</v>
      </c>
      <c r="C24" s="35"/>
      <c r="D24" s="35" t="str">
        <f>VLOOKUP(A24,tmp!A$2:I$390,6,FALSE)</f>
        <v>Арбатско-Покровская</v>
      </c>
      <c r="E24" s="35">
        <v>2008.0</v>
      </c>
      <c r="F24" s="45" t="s">
        <v>80</v>
      </c>
      <c r="G24" s="37">
        <f t="shared" si="2"/>
        <v>0.8095238095</v>
      </c>
      <c r="H24" s="38">
        <v>170.0</v>
      </c>
      <c r="I24" s="39"/>
      <c r="J24" s="40" t="s">
        <v>81</v>
      </c>
      <c r="K24" s="37">
        <f t="shared" si="3"/>
        <v>0.1857142857</v>
      </c>
      <c r="L24" s="38">
        <v>39.0</v>
      </c>
      <c r="M24" s="39"/>
      <c r="N24" s="40" t="s">
        <v>82</v>
      </c>
      <c r="O24" s="37">
        <f t="shared" si="4"/>
        <v>0.004761904762</v>
      </c>
      <c r="P24" s="38">
        <v>1.0</v>
      </c>
      <c r="Q24" s="41"/>
      <c r="R24" s="42"/>
      <c r="S24" s="37" t="str">
        <f t="shared" si="5"/>
        <v/>
      </c>
      <c r="T24" s="43"/>
      <c r="U24" s="41"/>
      <c r="V24" s="42"/>
      <c r="W24" s="37" t="str">
        <f t="shared" si="6"/>
        <v/>
      </c>
      <c r="X24" s="43"/>
      <c r="Y24" s="41"/>
      <c r="Z24" s="42"/>
      <c r="AA24" s="37" t="str">
        <f t="shared" si="8"/>
        <v/>
      </c>
      <c r="AB24" s="43"/>
      <c r="AD24" s="44"/>
      <c r="AE24" s="44"/>
    </row>
    <row r="25">
      <c r="A25" s="33">
        <v>171.0</v>
      </c>
      <c r="B25" s="34">
        <f t="shared" si="1"/>
        <v>208</v>
      </c>
      <c r="C25" s="35"/>
      <c r="D25" s="35" t="str">
        <f>VLOOKUP(A25,tmp!A$2:I$390,6,FALSE)</f>
        <v>Большая кольцевая</v>
      </c>
      <c r="E25" s="35">
        <v>1969.0</v>
      </c>
      <c r="F25" s="45" t="s">
        <v>83</v>
      </c>
      <c r="G25" s="37">
        <f t="shared" si="2"/>
        <v>0.8173076923</v>
      </c>
      <c r="H25" s="38">
        <v>170.0</v>
      </c>
      <c r="I25" s="39"/>
      <c r="J25" s="40" t="s">
        <v>84</v>
      </c>
      <c r="K25" s="37">
        <f t="shared" si="3"/>
        <v>0.1538461538</v>
      </c>
      <c r="L25" s="38">
        <v>32.0</v>
      </c>
      <c r="M25" s="39"/>
      <c r="N25" s="40" t="s">
        <v>85</v>
      </c>
      <c r="O25" s="37">
        <f t="shared" si="4"/>
        <v>0.02884615385</v>
      </c>
      <c r="P25" s="38">
        <v>6.0</v>
      </c>
      <c r="Q25" s="41"/>
      <c r="R25" s="42"/>
      <c r="S25" s="37" t="str">
        <f t="shared" si="5"/>
        <v/>
      </c>
      <c r="T25" s="43"/>
      <c r="U25" s="41"/>
      <c r="V25" s="42"/>
      <c r="W25" s="37" t="str">
        <f t="shared" si="6"/>
        <v/>
      </c>
      <c r="X25" s="43"/>
      <c r="Y25" s="41"/>
      <c r="Z25" s="42"/>
      <c r="AA25" s="37" t="str">
        <f t="shared" si="8"/>
        <v/>
      </c>
      <c r="AB25" s="43"/>
      <c r="AD25" s="44"/>
      <c r="AE25" s="44"/>
    </row>
    <row r="26">
      <c r="A26" s="33">
        <v>551.0</v>
      </c>
      <c r="B26" s="34">
        <f t="shared" si="1"/>
        <v>209</v>
      </c>
      <c r="C26" s="35"/>
      <c r="D26" s="35" t="str">
        <f>VLOOKUP(A26,tmp!A$2:I$390,6,FALSE)</f>
        <v>Троицкая</v>
      </c>
      <c r="E26" s="35">
        <v>2025.0</v>
      </c>
      <c r="F26" s="45" t="s">
        <v>86</v>
      </c>
      <c r="G26" s="37">
        <f t="shared" si="2"/>
        <v>0.8421052632</v>
      </c>
      <c r="H26" s="38">
        <v>176.0</v>
      </c>
      <c r="I26" s="39"/>
      <c r="J26" s="40" t="s">
        <v>87</v>
      </c>
      <c r="K26" s="37">
        <f t="shared" si="3"/>
        <v>0.1578947368</v>
      </c>
      <c r="L26" s="38">
        <v>33.0</v>
      </c>
      <c r="M26" s="41"/>
      <c r="N26" s="42"/>
      <c r="O26" s="37" t="str">
        <f t="shared" si="4"/>
        <v/>
      </c>
      <c r="P26" s="43"/>
      <c r="Q26" s="41"/>
      <c r="R26" s="42"/>
      <c r="S26" s="37" t="str">
        <f t="shared" si="5"/>
        <v/>
      </c>
      <c r="T26" s="43"/>
      <c r="U26" s="41"/>
      <c r="V26" s="42"/>
      <c r="W26" s="37" t="str">
        <f t="shared" si="6"/>
        <v/>
      </c>
      <c r="X26" s="43"/>
      <c r="Y26" s="41"/>
      <c r="Z26" s="42"/>
      <c r="AA26" s="37" t="str">
        <f t="shared" si="8"/>
        <v/>
      </c>
      <c r="AB26" s="43"/>
      <c r="AD26" s="44"/>
      <c r="AE26" s="44"/>
    </row>
    <row r="27">
      <c r="A27" s="33">
        <v>526.0</v>
      </c>
      <c r="B27" s="34">
        <f t="shared" si="1"/>
        <v>222</v>
      </c>
      <c r="C27" s="35"/>
      <c r="D27" s="35" t="str">
        <f>VLOOKUP(A27,tmp!A$2:I$390,6,FALSE)</f>
        <v>Большая кольцевая</v>
      </c>
      <c r="E27" s="35">
        <v>2022.0</v>
      </c>
      <c r="F27" s="45" t="s">
        <v>88</v>
      </c>
      <c r="G27" s="37">
        <f t="shared" si="2"/>
        <v>0.8468468468</v>
      </c>
      <c r="H27" s="38">
        <v>188.0</v>
      </c>
      <c r="I27" s="39"/>
      <c r="J27" s="40" t="s">
        <v>89</v>
      </c>
      <c r="K27" s="37">
        <f t="shared" si="3"/>
        <v>0.1531531532</v>
      </c>
      <c r="L27" s="38">
        <v>34.0</v>
      </c>
      <c r="M27" s="41"/>
      <c r="N27" s="42"/>
      <c r="O27" s="37" t="str">
        <f t="shared" si="4"/>
        <v/>
      </c>
      <c r="P27" s="43"/>
      <c r="Q27" s="41"/>
      <c r="R27" s="42"/>
      <c r="S27" s="37" t="str">
        <f t="shared" si="5"/>
        <v/>
      </c>
      <c r="T27" s="43"/>
      <c r="U27" s="41"/>
      <c r="V27" s="42"/>
      <c r="W27" s="37" t="str">
        <f t="shared" si="6"/>
        <v/>
      </c>
      <c r="X27" s="43"/>
      <c r="Y27" s="41"/>
      <c r="Z27" s="42"/>
      <c r="AA27" s="37" t="str">
        <f t="shared" si="8"/>
        <v/>
      </c>
      <c r="AB27" s="43"/>
      <c r="AD27" s="44"/>
      <c r="AE27" s="44"/>
    </row>
    <row r="28">
      <c r="A28" s="33">
        <v>294.0</v>
      </c>
      <c r="B28" s="34">
        <f t="shared" si="1"/>
        <v>210</v>
      </c>
      <c r="C28" s="35"/>
      <c r="D28" s="35" t="str">
        <f>VLOOKUP(A28,tmp!A$2:I$390,6,FALSE)</f>
        <v>Некрасовская</v>
      </c>
      <c r="E28" s="35">
        <v>2019.0</v>
      </c>
      <c r="F28" s="45" t="s">
        <v>90</v>
      </c>
      <c r="G28" s="37">
        <f t="shared" si="2"/>
        <v>0.8571428571</v>
      </c>
      <c r="H28" s="38">
        <v>180.0</v>
      </c>
      <c r="I28" s="39"/>
      <c r="J28" s="40" t="s">
        <v>91</v>
      </c>
      <c r="K28" s="37">
        <f t="shared" si="3"/>
        <v>0.08095238095</v>
      </c>
      <c r="L28" s="38">
        <v>17.0</v>
      </c>
      <c r="M28" s="39"/>
      <c r="N28" s="40" t="s">
        <v>92</v>
      </c>
      <c r="O28" s="37">
        <f t="shared" si="4"/>
        <v>0.04285714286</v>
      </c>
      <c r="P28" s="38">
        <v>9.0</v>
      </c>
      <c r="Q28" s="39"/>
      <c r="R28" s="40" t="s">
        <v>93</v>
      </c>
      <c r="S28" s="37">
        <f t="shared" si="5"/>
        <v>0.009523809524</v>
      </c>
      <c r="T28" s="38">
        <v>2.0</v>
      </c>
      <c r="U28" s="39"/>
      <c r="V28" s="40" t="s">
        <v>94</v>
      </c>
      <c r="W28" s="37">
        <f t="shared" si="6"/>
        <v>0.009523809524</v>
      </c>
      <c r="X28" s="38">
        <v>2.0</v>
      </c>
      <c r="Y28" s="41"/>
      <c r="Z28" s="42"/>
      <c r="AA28" s="37" t="str">
        <f t="shared" si="8"/>
        <v/>
      </c>
      <c r="AB28" s="43"/>
      <c r="AD28" s="44"/>
      <c r="AE28" s="44"/>
    </row>
    <row r="29">
      <c r="A29" s="33">
        <v>36.0</v>
      </c>
      <c r="B29" s="34">
        <f t="shared" si="1"/>
        <v>213</v>
      </c>
      <c r="C29" s="35"/>
      <c r="D29" s="35" t="str">
        <f>VLOOKUP(A29,tmp!A$2:I$390,6,FALSE)</f>
        <v>Арбатско-Покровская</v>
      </c>
      <c r="E29" s="35">
        <v>1944.0</v>
      </c>
      <c r="F29" s="45" t="s">
        <v>95</v>
      </c>
      <c r="G29" s="37">
        <f t="shared" si="2"/>
        <v>0.8638497653</v>
      </c>
      <c r="H29" s="38">
        <v>184.0</v>
      </c>
      <c r="I29" s="39"/>
      <c r="J29" s="40" t="s">
        <v>96</v>
      </c>
      <c r="K29" s="37">
        <f t="shared" si="3"/>
        <v>0.1126760563</v>
      </c>
      <c r="L29" s="38">
        <v>24.0</v>
      </c>
      <c r="M29" s="39"/>
      <c r="N29" s="40" t="s">
        <v>97</v>
      </c>
      <c r="O29" s="37">
        <f t="shared" si="4"/>
        <v>0.009389671362</v>
      </c>
      <c r="P29" s="38">
        <v>2.0</v>
      </c>
      <c r="Q29" s="39"/>
      <c r="R29" s="40" t="s">
        <v>98</v>
      </c>
      <c r="S29" s="37">
        <f t="shared" si="5"/>
        <v>0.009389671362</v>
      </c>
      <c r="T29" s="38">
        <v>2.0</v>
      </c>
      <c r="U29" s="39"/>
      <c r="V29" s="40" t="s">
        <v>99</v>
      </c>
      <c r="W29" s="37">
        <f t="shared" si="6"/>
        <v>0.004694835681</v>
      </c>
      <c r="X29" s="38">
        <v>1.0</v>
      </c>
      <c r="Y29" s="41"/>
      <c r="Z29" s="42"/>
      <c r="AA29" s="37" t="str">
        <f t="shared" si="8"/>
        <v/>
      </c>
      <c r="AB29" s="43"/>
      <c r="AD29" s="44"/>
      <c r="AE29" s="44"/>
    </row>
    <row r="30">
      <c r="A30" s="33">
        <v>46.0</v>
      </c>
      <c r="B30" s="34">
        <f t="shared" si="1"/>
        <v>211</v>
      </c>
      <c r="C30" s="35"/>
      <c r="D30" s="35" t="str">
        <f>VLOOKUP(A30,tmp!A$2:I$390,6,FALSE)</f>
        <v>Филёвская</v>
      </c>
      <c r="E30" s="35">
        <v>1959.0</v>
      </c>
      <c r="F30" s="45" t="s">
        <v>100</v>
      </c>
      <c r="G30" s="37">
        <f t="shared" si="2"/>
        <v>0.8672985782</v>
      </c>
      <c r="H30" s="38">
        <v>183.0</v>
      </c>
      <c r="I30" s="39"/>
      <c r="J30" s="40" t="s">
        <v>101</v>
      </c>
      <c r="K30" s="37">
        <f t="shared" si="3"/>
        <v>0.1279620853</v>
      </c>
      <c r="L30" s="38">
        <v>27.0</v>
      </c>
      <c r="M30" s="39"/>
      <c r="N30" s="40" t="s">
        <v>102</v>
      </c>
      <c r="O30" s="37">
        <f t="shared" si="4"/>
        <v>0.004739336493</v>
      </c>
      <c r="P30" s="38">
        <v>1.0</v>
      </c>
      <c r="Q30" s="41"/>
      <c r="R30" s="42"/>
      <c r="S30" s="37" t="str">
        <f t="shared" si="5"/>
        <v/>
      </c>
      <c r="T30" s="43"/>
      <c r="U30" s="41"/>
      <c r="V30" s="42"/>
      <c r="W30" s="37" t="str">
        <f t="shared" si="6"/>
        <v/>
      </c>
      <c r="X30" s="43"/>
      <c r="Y30" s="41"/>
      <c r="Z30" s="42"/>
      <c r="AA30" s="37" t="str">
        <f t="shared" si="8"/>
        <v/>
      </c>
      <c r="AB30" s="43"/>
      <c r="AD30" s="44"/>
      <c r="AE30" s="44"/>
    </row>
    <row r="31">
      <c r="A31" s="33">
        <v>131.0</v>
      </c>
      <c r="B31" s="34">
        <f t="shared" si="1"/>
        <v>216</v>
      </c>
      <c r="C31" s="35"/>
      <c r="D31" s="35" t="str">
        <f>VLOOKUP(A31,tmp!A$2:I$390,6,FALSE)</f>
        <v>Калужско-Рижская</v>
      </c>
      <c r="E31" s="35">
        <v>1990.0</v>
      </c>
      <c r="F31" s="45" t="s">
        <v>103</v>
      </c>
      <c r="G31" s="37">
        <f t="shared" si="2"/>
        <v>0.8796296296</v>
      </c>
      <c r="H31" s="38">
        <v>190.0</v>
      </c>
      <c r="I31" s="39"/>
      <c r="J31" s="40" t="s">
        <v>104</v>
      </c>
      <c r="K31" s="37">
        <f t="shared" si="3"/>
        <v>0.1018518519</v>
      </c>
      <c r="L31" s="38">
        <v>22.0</v>
      </c>
      <c r="M31" s="39"/>
      <c r="N31" s="40" t="s">
        <v>105</v>
      </c>
      <c r="O31" s="37">
        <f t="shared" si="4"/>
        <v>0.01851851852</v>
      </c>
      <c r="P31" s="38">
        <v>4.0</v>
      </c>
      <c r="Q31" s="41"/>
      <c r="R31" s="42"/>
      <c r="S31" s="37" t="str">
        <f t="shared" si="5"/>
        <v/>
      </c>
      <c r="T31" s="43"/>
      <c r="U31" s="41"/>
      <c r="V31" s="42"/>
      <c r="W31" s="37" t="str">
        <f t="shared" si="6"/>
        <v/>
      </c>
      <c r="X31" s="43"/>
      <c r="Y31" s="41"/>
      <c r="Z31" s="42"/>
      <c r="AA31" s="37" t="str">
        <f t="shared" si="8"/>
        <v/>
      </c>
      <c r="AB31" s="43"/>
      <c r="AD31" s="44"/>
      <c r="AE31" s="44"/>
    </row>
    <row r="32">
      <c r="A32" s="33">
        <v>260.0</v>
      </c>
      <c r="B32" s="34">
        <f t="shared" si="1"/>
        <v>209</v>
      </c>
      <c r="C32" s="35"/>
      <c r="D32" s="35" t="str">
        <f>VLOOKUP(A32,tmp!A$2:I$390,6,FALSE)</f>
        <v>Солнцевская</v>
      </c>
      <c r="E32" s="35">
        <v>2018.0</v>
      </c>
      <c r="F32" s="45" t="s">
        <v>106</v>
      </c>
      <c r="G32" s="37">
        <f t="shared" si="2"/>
        <v>0.8851674641</v>
      </c>
      <c r="H32" s="38">
        <v>185.0</v>
      </c>
      <c r="I32" s="39"/>
      <c r="J32" s="40" t="s">
        <v>107</v>
      </c>
      <c r="K32" s="37">
        <f t="shared" si="3"/>
        <v>0.08612440191</v>
      </c>
      <c r="L32" s="38">
        <v>18.0</v>
      </c>
      <c r="M32" s="39"/>
      <c r="N32" s="40" t="s">
        <v>108</v>
      </c>
      <c r="O32" s="37">
        <f t="shared" si="4"/>
        <v>0.01913875598</v>
      </c>
      <c r="P32" s="38">
        <v>4.0</v>
      </c>
      <c r="Q32" s="39"/>
      <c r="R32" s="40" t="s">
        <v>109</v>
      </c>
      <c r="S32" s="37">
        <f t="shared" si="5"/>
        <v>0.00956937799</v>
      </c>
      <c r="T32" s="38">
        <v>2.0</v>
      </c>
      <c r="U32" s="41"/>
      <c r="V32" s="42"/>
      <c r="W32" s="37" t="str">
        <f t="shared" si="6"/>
        <v/>
      </c>
      <c r="X32" s="43"/>
      <c r="Y32" s="41"/>
      <c r="Z32" s="42"/>
      <c r="AA32" s="37" t="str">
        <f t="shared" si="8"/>
        <v/>
      </c>
      <c r="AB32" s="43"/>
      <c r="AD32" s="44"/>
      <c r="AE32" s="44"/>
    </row>
    <row r="33">
      <c r="A33" s="33">
        <v>371.0</v>
      </c>
      <c r="B33" s="34">
        <f t="shared" si="1"/>
        <v>210</v>
      </c>
      <c r="C33" s="35"/>
      <c r="D33" s="50" t="str">
        <f>VLOOKUP(A33,tmp!A$2:I$390,6,FALSE)</f>
        <v>МЦД-2</v>
      </c>
      <c r="E33" s="35">
        <v>2019.0</v>
      </c>
      <c r="F33" s="45" t="s">
        <v>110</v>
      </c>
      <c r="G33" s="37">
        <f t="shared" si="2"/>
        <v>0.8857142857</v>
      </c>
      <c r="H33" s="38">
        <v>186.0</v>
      </c>
      <c r="I33" s="39"/>
      <c r="J33" s="40" t="s">
        <v>111</v>
      </c>
      <c r="K33" s="37">
        <f t="shared" si="3"/>
        <v>0.07142857143</v>
      </c>
      <c r="L33" s="38">
        <v>15.0</v>
      </c>
      <c r="M33" s="39"/>
      <c r="N33" s="40" t="s">
        <v>112</v>
      </c>
      <c r="O33" s="37">
        <f t="shared" si="4"/>
        <v>0.04285714286</v>
      </c>
      <c r="P33" s="38">
        <v>9.0</v>
      </c>
      <c r="Q33" s="41"/>
      <c r="R33" s="42"/>
      <c r="S33" s="37" t="str">
        <f t="shared" si="5"/>
        <v/>
      </c>
      <c r="T33" s="43"/>
      <c r="U33" s="41"/>
      <c r="V33" s="42"/>
      <c r="W33" s="37" t="str">
        <f t="shared" si="6"/>
        <v/>
      </c>
      <c r="X33" s="43"/>
      <c r="Y33" s="41"/>
      <c r="Z33" s="42"/>
      <c r="AA33" s="37" t="str">
        <f t="shared" si="8"/>
        <v/>
      </c>
      <c r="AB33" s="43"/>
      <c r="AE33" s="44"/>
    </row>
    <row r="34">
      <c r="A34" s="51">
        <v>269.0</v>
      </c>
      <c r="B34" s="52">
        <f t="shared" si="1"/>
        <v>211</v>
      </c>
      <c r="C34" s="35"/>
      <c r="D34" s="35" t="str">
        <f>VLOOKUP(A34,tmp!A$2:I$390,6,FALSE)</f>
        <v>Сокольническая</v>
      </c>
      <c r="E34" s="63">
        <v>2019.0</v>
      </c>
      <c r="F34" s="53" t="s">
        <v>113</v>
      </c>
      <c r="G34" s="54">
        <f t="shared" si="2"/>
        <v>0.8957345972</v>
      </c>
      <c r="H34" s="55">
        <v>189.0</v>
      </c>
      <c r="I34" s="56"/>
      <c r="J34" s="57" t="s">
        <v>114</v>
      </c>
      <c r="K34" s="54">
        <f t="shared" si="3"/>
        <v>0.05687203791</v>
      </c>
      <c r="L34" s="55">
        <v>12.0</v>
      </c>
      <c r="M34" s="56"/>
      <c r="N34" s="57" t="s">
        <v>115</v>
      </c>
      <c r="O34" s="54">
        <f t="shared" si="4"/>
        <v>0.04739336493</v>
      </c>
      <c r="P34" s="55">
        <v>10.0</v>
      </c>
      <c r="Q34" s="58"/>
      <c r="R34" s="59"/>
      <c r="S34" s="54" t="str">
        <f t="shared" si="5"/>
        <v/>
      </c>
      <c r="T34" s="60"/>
      <c r="U34" s="58"/>
      <c r="V34" s="59"/>
      <c r="W34" s="54" t="str">
        <f t="shared" si="6"/>
        <v/>
      </c>
      <c r="X34" s="60"/>
      <c r="Y34" s="58"/>
      <c r="Z34" s="59"/>
      <c r="AA34" s="54" t="str">
        <f t="shared" si="8"/>
        <v/>
      </c>
      <c r="AB34" s="60"/>
      <c r="AC34" s="61"/>
      <c r="AD34" s="61"/>
      <c r="AE34" s="62"/>
      <c r="AF34" s="61"/>
      <c r="AG34" s="61"/>
      <c r="AH34" s="61"/>
      <c r="AI34" s="61"/>
      <c r="AJ34" s="61"/>
      <c r="AK34" s="61"/>
      <c r="AL34" s="61"/>
      <c r="AM34" s="61"/>
    </row>
    <row r="35">
      <c r="A35" s="33">
        <v>549.0</v>
      </c>
      <c r="B35" s="34">
        <f t="shared" si="1"/>
        <v>208</v>
      </c>
      <c r="C35" s="35"/>
      <c r="D35" s="35" t="str">
        <f>VLOOKUP(A35,tmp!A$2:I$390,6,FALSE)</f>
        <v>Троицкая</v>
      </c>
      <c r="E35" s="35">
        <v>2025.0</v>
      </c>
      <c r="F35" s="45" t="s">
        <v>116</v>
      </c>
      <c r="G35" s="37">
        <f t="shared" si="2"/>
        <v>0.8990384615</v>
      </c>
      <c r="H35" s="38">
        <v>187.0</v>
      </c>
      <c r="I35" s="39"/>
      <c r="J35" s="40" t="s">
        <v>117</v>
      </c>
      <c r="K35" s="37">
        <f t="shared" si="3"/>
        <v>0.08173076923</v>
      </c>
      <c r="L35" s="38">
        <v>17.0</v>
      </c>
      <c r="M35" s="39"/>
      <c r="N35" s="40" t="s">
        <v>118</v>
      </c>
      <c r="O35" s="37">
        <f t="shared" si="4"/>
        <v>0.01923076923</v>
      </c>
      <c r="P35" s="38">
        <v>4.0</v>
      </c>
      <c r="Q35" s="41"/>
      <c r="R35" s="42"/>
      <c r="S35" s="37" t="str">
        <f t="shared" si="5"/>
        <v/>
      </c>
      <c r="T35" s="43"/>
      <c r="U35" s="41"/>
      <c r="V35" s="42"/>
      <c r="W35" s="37" t="str">
        <f t="shared" si="6"/>
        <v/>
      </c>
      <c r="X35" s="43"/>
      <c r="Y35" s="41"/>
      <c r="Z35" s="42"/>
      <c r="AA35" s="37" t="str">
        <f t="shared" si="8"/>
        <v/>
      </c>
      <c r="AB35" s="43"/>
      <c r="AE35" s="44"/>
    </row>
    <row r="36">
      <c r="A36" s="33">
        <v>136.0</v>
      </c>
      <c r="B36" s="34">
        <f t="shared" si="1"/>
        <v>211</v>
      </c>
      <c r="C36" s="35"/>
      <c r="D36" s="35" t="str">
        <f>VLOOKUP(A36,tmp!A$2:I$390,6,FALSE)</f>
        <v>Калужско-Рижская</v>
      </c>
      <c r="E36" s="35">
        <v>1980.0</v>
      </c>
      <c r="F36" s="45" t="s">
        <v>119</v>
      </c>
      <c r="G36" s="37">
        <f t="shared" si="2"/>
        <v>0.9004739336</v>
      </c>
      <c r="H36" s="38">
        <v>190.0</v>
      </c>
      <c r="I36" s="39"/>
      <c r="J36" s="40" t="s">
        <v>120</v>
      </c>
      <c r="K36" s="37">
        <f t="shared" si="3"/>
        <v>0.07582938389</v>
      </c>
      <c r="L36" s="38">
        <v>16.0</v>
      </c>
      <c r="M36" s="39"/>
      <c r="N36" s="40" t="s">
        <v>121</v>
      </c>
      <c r="O36" s="37">
        <f t="shared" si="4"/>
        <v>0.02369668246</v>
      </c>
      <c r="P36" s="38">
        <v>5.0</v>
      </c>
      <c r="Q36" s="41"/>
      <c r="R36" s="42"/>
      <c r="S36" s="37" t="str">
        <f t="shared" si="5"/>
        <v/>
      </c>
      <c r="T36" s="43"/>
      <c r="U36" s="41"/>
      <c r="V36" s="42"/>
      <c r="W36" s="37" t="str">
        <f t="shared" si="6"/>
        <v/>
      </c>
      <c r="X36" s="43"/>
      <c r="Y36" s="41"/>
      <c r="Z36" s="42"/>
      <c r="AA36" s="37" t="str">
        <f t="shared" si="8"/>
        <v/>
      </c>
      <c r="AB36" s="43"/>
      <c r="AE36" s="44"/>
    </row>
    <row r="37">
      <c r="A37" s="33">
        <v>268.0</v>
      </c>
      <c r="B37" s="34">
        <f t="shared" si="1"/>
        <v>205</v>
      </c>
      <c r="C37" s="35"/>
      <c r="D37" s="35" t="str">
        <f>VLOOKUP(A37,tmp!A$2:I$390,6,FALSE)</f>
        <v>Сокольническая</v>
      </c>
      <c r="E37" s="35">
        <v>2019.0</v>
      </c>
      <c r="F37" s="45" t="s">
        <v>122</v>
      </c>
      <c r="G37" s="37">
        <f t="shared" si="2"/>
        <v>0.9024390244</v>
      </c>
      <c r="H37" s="38">
        <v>185.0</v>
      </c>
      <c r="I37" s="39"/>
      <c r="J37" s="40" t="s">
        <v>123</v>
      </c>
      <c r="K37" s="37">
        <f t="shared" si="3"/>
        <v>0.07804878049</v>
      </c>
      <c r="L37" s="38">
        <v>16.0</v>
      </c>
      <c r="M37" s="39"/>
      <c r="N37" s="40" t="s">
        <v>124</v>
      </c>
      <c r="O37" s="37">
        <f t="shared" si="4"/>
        <v>0.01951219512</v>
      </c>
      <c r="P37" s="38">
        <v>4.0</v>
      </c>
      <c r="Q37" s="41"/>
      <c r="R37" s="42"/>
      <c r="S37" s="37" t="str">
        <f t="shared" si="5"/>
        <v/>
      </c>
      <c r="T37" s="43"/>
      <c r="U37" s="41"/>
      <c r="V37" s="42"/>
      <c r="W37" s="37" t="str">
        <f t="shared" si="6"/>
        <v/>
      </c>
      <c r="X37" s="43"/>
      <c r="Y37" s="41"/>
      <c r="Z37" s="42"/>
      <c r="AA37" s="37" t="str">
        <f t="shared" si="8"/>
        <v/>
      </c>
      <c r="AB37" s="43"/>
      <c r="AE37" s="44"/>
    </row>
    <row r="38">
      <c r="A38" s="33">
        <v>23.0</v>
      </c>
      <c r="B38" s="34">
        <f t="shared" si="1"/>
        <v>206</v>
      </c>
      <c r="C38" s="35"/>
      <c r="D38" s="35" t="str">
        <f>VLOOKUP(A38,tmp!A$2:I$390,6,FALSE)</f>
        <v>Арбатско-Покровская</v>
      </c>
      <c r="E38" s="35">
        <v>2009.0</v>
      </c>
      <c r="F38" s="45" t="s">
        <v>125</v>
      </c>
      <c r="G38" s="37">
        <f t="shared" si="2"/>
        <v>0.9029126214</v>
      </c>
      <c r="H38" s="38">
        <v>186.0</v>
      </c>
      <c r="I38" s="39"/>
      <c r="J38" s="40" t="s">
        <v>126</v>
      </c>
      <c r="K38" s="37">
        <f t="shared" si="3"/>
        <v>0.07766990291</v>
      </c>
      <c r="L38" s="38">
        <v>16.0</v>
      </c>
      <c r="M38" s="39"/>
      <c r="N38" s="40" t="s">
        <v>127</v>
      </c>
      <c r="O38" s="37">
        <f t="shared" si="4"/>
        <v>0.01941747573</v>
      </c>
      <c r="P38" s="38">
        <v>4.0</v>
      </c>
      <c r="Q38" s="41"/>
      <c r="R38" s="42"/>
      <c r="S38" s="37" t="str">
        <f t="shared" si="5"/>
        <v/>
      </c>
      <c r="T38" s="43"/>
      <c r="U38" s="41"/>
      <c r="V38" s="42"/>
      <c r="W38" s="37" t="str">
        <f t="shared" si="6"/>
        <v/>
      </c>
      <c r="X38" s="43"/>
      <c r="Y38" s="41"/>
      <c r="Z38" s="42"/>
      <c r="AA38" s="37" t="str">
        <f t="shared" si="8"/>
        <v/>
      </c>
      <c r="AB38" s="43"/>
      <c r="AE38" s="44"/>
    </row>
    <row r="39">
      <c r="A39" s="33">
        <v>394.0</v>
      </c>
      <c r="B39" s="34">
        <f t="shared" si="1"/>
        <v>201</v>
      </c>
      <c r="C39" s="35"/>
      <c r="D39" s="35" t="str">
        <f>VLOOKUP(A39,tmp!A$2:I$390,6,FALSE)</f>
        <v>МЦД-2</v>
      </c>
      <c r="E39" s="35">
        <v>2019.0</v>
      </c>
      <c r="F39" s="45" t="s">
        <v>128</v>
      </c>
      <c r="G39" s="37">
        <f t="shared" si="2"/>
        <v>0.9054726368</v>
      </c>
      <c r="H39" s="38">
        <v>182.0</v>
      </c>
      <c r="I39" s="39"/>
      <c r="J39" s="40" t="s">
        <v>129</v>
      </c>
      <c r="K39" s="37">
        <f t="shared" si="3"/>
        <v>0.07960199005</v>
      </c>
      <c r="L39" s="38">
        <v>16.0</v>
      </c>
      <c r="M39" s="39"/>
      <c r="N39" s="40" t="s">
        <v>130</v>
      </c>
      <c r="O39" s="37">
        <f t="shared" si="4"/>
        <v>0.01492537313</v>
      </c>
      <c r="P39" s="38">
        <v>3.0</v>
      </c>
      <c r="Q39" s="41"/>
      <c r="R39" s="42"/>
      <c r="S39" s="37" t="str">
        <f t="shared" si="5"/>
        <v/>
      </c>
      <c r="T39" s="43"/>
      <c r="U39" s="41"/>
      <c r="V39" s="42"/>
      <c r="W39" s="37" t="str">
        <f t="shared" si="6"/>
        <v/>
      </c>
      <c r="X39" s="43"/>
      <c r="Y39" s="41"/>
      <c r="Z39" s="42"/>
      <c r="AA39" s="37" t="str">
        <f t="shared" si="8"/>
        <v/>
      </c>
      <c r="AB39" s="43"/>
      <c r="AE39" s="44"/>
    </row>
    <row r="40">
      <c r="A40" s="33">
        <v>104.0</v>
      </c>
      <c r="B40" s="34">
        <f t="shared" si="1"/>
        <v>340</v>
      </c>
      <c r="C40" s="35"/>
      <c r="D40" s="35" t="str">
        <f>VLOOKUP(A40,tmp!A$2:I$390,6,FALSE)</f>
        <v>Серпуховско-Тимирязевская</v>
      </c>
      <c r="E40" s="35">
        <v>1991.0</v>
      </c>
      <c r="F40" s="45" t="s">
        <v>131</v>
      </c>
      <c r="G40" s="37">
        <f t="shared" si="2"/>
        <v>0.9117647059</v>
      </c>
      <c r="H40" s="38">
        <v>310.0</v>
      </c>
      <c r="I40" s="39"/>
      <c r="J40" s="40" t="s">
        <v>132</v>
      </c>
      <c r="K40" s="37">
        <f t="shared" si="3"/>
        <v>0.08529411765</v>
      </c>
      <c r="L40" s="38">
        <v>29.0</v>
      </c>
      <c r="M40" s="39"/>
      <c r="N40" s="40" t="s">
        <v>133</v>
      </c>
      <c r="O40" s="37">
        <f t="shared" si="4"/>
        <v>0.002941176471</v>
      </c>
      <c r="P40" s="38">
        <v>1.0</v>
      </c>
      <c r="Q40" s="41"/>
      <c r="R40" s="42"/>
      <c r="S40" s="37" t="str">
        <f t="shared" si="5"/>
        <v/>
      </c>
      <c r="T40" s="43"/>
      <c r="U40" s="41"/>
      <c r="V40" s="42"/>
      <c r="W40" s="37" t="str">
        <f t="shared" si="6"/>
        <v/>
      </c>
      <c r="X40" s="43"/>
      <c r="Y40" s="41"/>
      <c r="Z40" s="42"/>
      <c r="AA40" s="37" t="str">
        <f t="shared" si="8"/>
        <v/>
      </c>
      <c r="AB40" s="43"/>
      <c r="AE40" s="44"/>
    </row>
    <row r="41">
      <c r="A41" s="33">
        <v>166.0</v>
      </c>
      <c r="B41" s="34">
        <f t="shared" si="1"/>
        <v>204</v>
      </c>
      <c r="C41" s="35"/>
      <c r="D41" s="35" t="str">
        <f>VLOOKUP(A41,tmp!A$2:I$390,6,FALSE)</f>
        <v>Бутовская</v>
      </c>
      <c r="E41" s="35">
        <v>2003.0</v>
      </c>
      <c r="F41" s="65" t="s">
        <v>134</v>
      </c>
      <c r="G41" s="37">
        <f t="shared" si="2"/>
        <v>0.9117647059</v>
      </c>
      <c r="H41" s="38">
        <v>186.0</v>
      </c>
      <c r="I41" s="39"/>
      <c r="J41" s="40" t="s">
        <v>135</v>
      </c>
      <c r="K41" s="37">
        <f t="shared" si="3"/>
        <v>0.05882352941</v>
      </c>
      <c r="L41" s="38">
        <v>12.0</v>
      </c>
      <c r="M41" s="39"/>
      <c r="N41" s="40" t="s">
        <v>136</v>
      </c>
      <c r="O41" s="37">
        <f t="shared" si="4"/>
        <v>0.01960784314</v>
      </c>
      <c r="P41" s="38">
        <v>4.0</v>
      </c>
      <c r="Q41" s="39"/>
      <c r="R41" s="40" t="s">
        <v>137</v>
      </c>
      <c r="S41" s="37">
        <f t="shared" si="5"/>
        <v>0.004901960784</v>
      </c>
      <c r="T41" s="38">
        <v>1.0</v>
      </c>
      <c r="U41" s="39"/>
      <c r="V41" s="40" t="s">
        <v>138</v>
      </c>
      <c r="W41" s="37">
        <f t="shared" si="6"/>
        <v>0.004901960784</v>
      </c>
      <c r="X41" s="38">
        <v>1.0</v>
      </c>
      <c r="Y41" s="41"/>
      <c r="Z41" s="42"/>
      <c r="AA41" s="37" t="str">
        <f t="shared" si="8"/>
        <v/>
      </c>
      <c r="AB41" s="43"/>
      <c r="AE41" s="44"/>
    </row>
    <row r="42">
      <c r="A42" s="33">
        <v>99.0</v>
      </c>
      <c r="B42" s="34">
        <f t="shared" si="1"/>
        <v>208</v>
      </c>
      <c r="C42" s="35"/>
      <c r="D42" s="35" t="str">
        <f>VLOOKUP(A42,tmp!A$2:I$390,6,FALSE)</f>
        <v>Серпуховско-Тимирязевская</v>
      </c>
      <c r="E42" s="35">
        <v>1992.0</v>
      </c>
      <c r="F42" s="45" t="s">
        <v>139</v>
      </c>
      <c r="G42" s="37">
        <f t="shared" si="2"/>
        <v>0.9134615385</v>
      </c>
      <c r="H42" s="38">
        <v>190.0</v>
      </c>
      <c r="I42" s="39"/>
      <c r="J42" s="40" t="s">
        <v>140</v>
      </c>
      <c r="K42" s="37">
        <f t="shared" si="3"/>
        <v>0.06730769231</v>
      </c>
      <c r="L42" s="38">
        <v>14.0</v>
      </c>
      <c r="M42" s="39"/>
      <c r="N42" s="40" t="s">
        <v>141</v>
      </c>
      <c r="O42" s="37">
        <f t="shared" si="4"/>
        <v>0.01442307692</v>
      </c>
      <c r="P42" s="38">
        <v>3.0</v>
      </c>
      <c r="Q42" s="39"/>
      <c r="R42" s="40" t="s">
        <v>142</v>
      </c>
      <c r="S42" s="37">
        <f t="shared" si="5"/>
        <v>0.004807692308</v>
      </c>
      <c r="T42" s="38">
        <v>1.0</v>
      </c>
      <c r="U42" s="41"/>
      <c r="V42" s="42"/>
      <c r="W42" s="37" t="str">
        <f t="shared" si="6"/>
        <v/>
      </c>
      <c r="X42" s="43"/>
      <c r="Y42" s="41"/>
      <c r="Z42" s="42"/>
      <c r="AA42" s="37" t="str">
        <f t="shared" si="8"/>
        <v/>
      </c>
      <c r="AB42" s="43"/>
      <c r="AE42" s="44"/>
    </row>
    <row r="43">
      <c r="A43" s="33">
        <v>162.0</v>
      </c>
      <c r="B43" s="34">
        <f t="shared" si="1"/>
        <v>216</v>
      </c>
      <c r="C43" s="35"/>
      <c r="D43" s="35" t="str">
        <f>VLOOKUP(A43,tmp!A$2:I$390,6,FALSE)</f>
        <v>Люблинско-Дмитровская</v>
      </c>
      <c r="E43" s="35">
        <v>2011.0</v>
      </c>
      <c r="F43" s="45" t="s">
        <v>143</v>
      </c>
      <c r="G43" s="37">
        <f t="shared" si="2"/>
        <v>0.9166666667</v>
      </c>
      <c r="H43" s="38">
        <v>198.0</v>
      </c>
      <c r="I43" s="39"/>
      <c r="J43" s="40" t="s">
        <v>144</v>
      </c>
      <c r="K43" s="37">
        <f t="shared" si="3"/>
        <v>0.06481481481</v>
      </c>
      <c r="L43" s="38">
        <v>14.0</v>
      </c>
      <c r="M43" s="39"/>
      <c r="N43" s="40" t="s">
        <v>145</v>
      </c>
      <c r="O43" s="37">
        <f t="shared" si="4"/>
        <v>0.01851851852</v>
      </c>
      <c r="P43" s="38">
        <v>4.0</v>
      </c>
      <c r="Q43" s="41"/>
      <c r="R43" s="42"/>
      <c r="S43" s="37" t="str">
        <f t="shared" si="5"/>
        <v/>
      </c>
      <c r="T43" s="43"/>
      <c r="U43" s="41"/>
      <c r="V43" s="42"/>
      <c r="W43" s="37" t="str">
        <f t="shared" si="6"/>
        <v/>
      </c>
      <c r="X43" s="43"/>
      <c r="Y43" s="41"/>
      <c r="Z43" s="42"/>
      <c r="AA43" s="37" t="str">
        <f t="shared" si="8"/>
        <v/>
      </c>
      <c r="AB43" s="43"/>
      <c r="AE43" s="44"/>
    </row>
    <row r="44">
      <c r="A44" s="33">
        <v>395.0</v>
      </c>
      <c r="B44" s="34">
        <f t="shared" si="1"/>
        <v>210</v>
      </c>
      <c r="C44" s="35"/>
      <c r="D44" s="35" t="str">
        <f>VLOOKUP(A44,tmp!A$2:I$390,6,FALSE)</f>
        <v>МЦД-2</v>
      </c>
      <c r="E44" s="35">
        <v>2019.0</v>
      </c>
      <c r="F44" s="45" t="s">
        <v>146</v>
      </c>
      <c r="G44" s="37">
        <f t="shared" si="2"/>
        <v>0.919047619</v>
      </c>
      <c r="H44" s="38">
        <v>193.0</v>
      </c>
      <c r="I44" s="39"/>
      <c r="J44" s="40" t="s">
        <v>147</v>
      </c>
      <c r="K44" s="37">
        <f t="shared" si="3"/>
        <v>0.05714285714</v>
      </c>
      <c r="L44" s="38">
        <v>12.0</v>
      </c>
      <c r="M44" s="39"/>
      <c r="N44" s="40" t="s">
        <v>148</v>
      </c>
      <c r="O44" s="37">
        <f t="shared" si="4"/>
        <v>0.01904761905</v>
      </c>
      <c r="P44" s="38">
        <v>4.0</v>
      </c>
      <c r="Q44" s="39"/>
      <c r="R44" s="40" t="s">
        <v>149</v>
      </c>
      <c r="S44" s="37">
        <f t="shared" si="5"/>
        <v>0.004761904762</v>
      </c>
      <c r="T44" s="38">
        <v>1.0</v>
      </c>
      <c r="U44" s="41"/>
      <c r="V44" s="42"/>
      <c r="W44" s="37" t="str">
        <f t="shared" si="6"/>
        <v/>
      </c>
      <c r="X44" s="43"/>
      <c r="Y44" s="41"/>
      <c r="Z44" s="42"/>
      <c r="AA44" s="37" t="str">
        <f t="shared" si="8"/>
        <v/>
      </c>
      <c r="AB44" s="43"/>
      <c r="AE44" s="44"/>
    </row>
    <row r="45">
      <c r="A45" s="33">
        <v>356.0</v>
      </c>
      <c r="B45" s="34">
        <f t="shared" si="1"/>
        <v>214</v>
      </c>
      <c r="C45" s="35"/>
      <c r="D45" s="35" t="str">
        <f>VLOOKUP(A45,tmp!A$2:I$390,6,FALSE)</f>
        <v>МЦД-1</v>
      </c>
      <c r="E45" s="35">
        <v>2019.0</v>
      </c>
      <c r="F45" s="45" t="s">
        <v>150</v>
      </c>
      <c r="G45" s="37">
        <f t="shared" si="2"/>
        <v>0.9205607477</v>
      </c>
      <c r="H45" s="38">
        <v>197.0</v>
      </c>
      <c r="I45" s="39"/>
      <c r="J45" s="40" t="s">
        <v>151</v>
      </c>
      <c r="K45" s="37">
        <f t="shared" si="3"/>
        <v>0.05140186916</v>
      </c>
      <c r="L45" s="38">
        <v>11.0</v>
      </c>
      <c r="M45" s="39"/>
      <c r="N45" s="40" t="s">
        <v>152</v>
      </c>
      <c r="O45" s="37">
        <f t="shared" si="4"/>
        <v>0.02803738318</v>
      </c>
      <c r="P45" s="38">
        <v>6.0</v>
      </c>
      <c r="Q45" s="41"/>
      <c r="R45" s="42"/>
      <c r="S45" s="37" t="str">
        <f t="shared" si="5"/>
        <v/>
      </c>
      <c r="T45" s="43"/>
      <c r="U45" s="41"/>
      <c r="V45" s="42"/>
      <c r="W45" s="37" t="str">
        <f t="shared" si="6"/>
        <v/>
      </c>
      <c r="X45" s="43"/>
      <c r="Y45" s="41"/>
      <c r="Z45" s="42"/>
      <c r="AA45" s="37" t="str">
        <f t="shared" si="8"/>
        <v/>
      </c>
      <c r="AB45" s="43"/>
      <c r="AE45" s="44"/>
    </row>
    <row r="46">
      <c r="A46" s="33">
        <v>279.0</v>
      </c>
      <c r="B46" s="34">
        <f t="shared" si="1"/>
        <v>212</v>
      </c>
      <c r="C46" s="35"/>
      <c r="D46" s="35" t="str">
        <f>VLOOKUP(A46,tmp!A$2:I$390,6,FALSE)</f>
        <v>Большая кольцевая</v>
      </c>
      <c r="E46" s="35">
        <v>2021.0</v>
      </c>
      <c r="F46" s="45" t="s">
        <v>153</v>
      </c>
      <c r="G46" s="37">
        <f t="shared" si="2"/>
        <v>0.9245283019</v>
      </c>
      <c r="H46" s="38">
        <v>196.0</v>
      </c>
      <c r="I46" s="39"/>
      <c r="J46" s="40" t="s">
        <v>154</v>
      </c>
      <c r="K46" s="37">
        <f t="shared" si="3"/>
        <v>0.04716981132</v>
      </c>
      <c r="L46" s="38">
        <v>10.0</v>
      </c>
      <c r="M46" s="39"/>
      <c r="N46" s="40" t="s">
        <v>155</v>
      </c>
      <c r="O46" s="37">
        <f t="shared" si="4"/>
        <v>0.02358490566</v>
      </c>
      <c r="P46" s="38">
        <v>5.0</v>
      </c>
      <c r="Q46" s="39"/>
      <c r="R46" s="40" t="s">
        <v>156</v>
      </c>
      <c r="S46" s="37">
        <f t="shared" si="5"/>
        <v>0.004716981132</v>
      </c>
      <c r="T46" s="38">
        <v>1.0</v>
      </c>
      <c r="U46" s="41"/>
      <c r="V46" s="42"/>
      <c r="W46" s="37" t="str">
        <f t="shared" si="6"/>
        <v/>
      </c>
      <c r="X46" s="43"/>
      <c r="Y46" s="41"/>
      <c r="Z46" s="42"/>
      <c r="AA46" s="37" t="str">
        <f t="shared" si="8"/>
        <v/>
      </c>
      <c r="AB46" s="43"/>
      <c r="AE46" s="44"/>
    </row>
    <row r="47">
      <c r="A47" s="33">
        <v>214.0</v>
      </c>
      <c r="B47" s="34">
        <f t="shared" si="1"/>
        <v>211</v>
      </c>
      <c r="C47" s="35"/>
      <c r="D47" s="35" t="str">
        <f>VLOOKUP(A47,tmp!A$2:I$390,6,FALSE)</f>
        <v>МЦК</v>
      </c>
      <c r="E47" s="35">
        <v>2016.0</v>
      </c>
      <c r="F47" s="45" t="s">
        <v>157</v>
      </c>
      <c r="G47" s="37">
        <f t="shared" si="2"/>
        <v>0.9289099526</v>
      </c>
      <c r="H47" s="38">
        <v>196.0</v>
      </c>
      <c r="I47" s="39"/>
      <c r="J47" s="40" t="s">
        <v>158</v>
      </c>
      <c r="K47" s="37">
        <f t="shared" si="3"/>
        <v>0.07109004739</v>
      </c>
      <c r="L47" s="38">
        <v>15.0</v>
      </c>
      <c r="M47" s="41"/>
      <c r="N47" s="42"/>
      <c r="O47" s="37" t="str">
        <f t="shared" si="4"/>
        <v/>
      </c>
      <c r="P47" s="43"/>
      <c r="Q47" s="41"/>
      <c r="R47" s="42"/>
      <c r="S47" s="37" t="str">
        <f t="shared" si="5"/>
        <v/>
      </c>
      <c r="T47" s="43"/>
      <c r="U47" s="41"/>
      <c r="V47" s="42"/>
      <c r="W47" s="37" t="str">
        <f t="shared" si="6"/>
        <v/>
      </c>
      <c r="X47" s="43"/>
      <c r="Y47" s="41"/>
      <c r="Z47" s="42"/>
      <c r="AA47" s="37" t="str">
        <f t="shared" si="8"/>
        <v/>
      </c>
      <c r="AB47" s="43"/>
      <c r="AE47" s="44"/>
    </row>
    <row r="48">
      <c r="A48" s="33">
        <v>224.0</v>
      </c>
      <c r="B48" s="34">
        <f t="shared" si="1"/>
        <v>220</v>
      </c>
      <c r="C48" s="35"/>
      <c r="D48" s="35" t="str">
        <f>VLOOKUP(A48,tmp!A$2:I$390,6,FALSE)</f>
        <v>МЦК</v>
      </c>
      <c r="E48" s="35">
        <v>2016.0</v>
      </c>
      <c r="F48" s="45" t="s">
        <v>159</v>
      </c>
      <c r="G48" s="37">
        <f t="shared" si="2"/>
        <v>0.9318181818</v>
      </c>
      <c r="H48" s="38">
        <v>205.0</v>
      </c>
      <c r="I48" s="39"/>
      <c r="J48" s="40" t="s">
        <v>160</v>
      </c>
      <c r="K48" s="37">
        <f t="shared" si="3"/>
        <v>0.06818181818</v>
      </c>
      <c r="L48" s="38">
        <v>15.0</v>
      </c>
      <c r="M48" s="41"/>
      <c r="N48" s="42"/>
      <c r="O48" s="37" t="str">
        <f t="shared" si="4"/>
        <v/>
      </c>
      <c r="P48" s="43"/>
      <c r="Q48" s="41"/>
      <c r="R48" s="42"/>
      <c r="S48" s="37" t="str">
        <f t="shared" si="5"/>
        <v/>
      </c>
      <c r="T48" s="43"/>
      <c r="U48" s="41"/>
      <c r="V48" s="42"/>
      <c r="W48" s="37" t="str">
        <f t="shared" si="6"/>
        <v/>
      </c>
      <c r="X48" s="43"/>
      <c r="Y48" s="41"/>
      <c r="Z48" s="42"/>
      <c r="AA48" s="37" t="str">
        <f t="shared" si="8"/>
        <v/>
      </c>
      <c r="AB48" s="43"/>
      <c r="AE48" s="44"/>
    </row>
    <row r="49">
      <c r="A49" s="33">
        <v>550.0</v>
      </c>
      <c r="B49" s="34">
        <f t="shared" si="1"/>
        <v>209</v>
      </c>
      <c r="C49" s="35"/>
      <c r="D49" s="35" t="str">
        <f>VLOOKUP(A49,tmp!A$2:I$390,6,FALSE)</f>
        <v>Троицкая</v>
      </c>
      <c r="E49" s="35">
        <v>2025.0</v>
      </c>
      <c r="F49" s="45" t="s">
        <v>161</v>
      </c>
      <c r="G49" s="37">
        <f t="shared" si="2"/>
        <v>0.9330143541</v>
      </c>
      <c r="H49" s="38">
        <v>195.0</v>
      </c>
      <c r="I49" s="39"/>
      <c r="J49" s="40" t="s">
        <v>162</v>
      </c>
      <c r="K49" s="37">
        <f t="shared" si="3"/>
        <v>0.04306220096</v>
      </c>
      <c r="L49" s="38">
        <v>9.0</v>
      </c>
      <c r="M49" s="39"/>
      <c r="N49" s="40" t="s">
        <v>163</v>
      </c>
      <c r="O49" s="37">
        <f t="shared" si="4"/>
        <v>0.02392344498</v>
      </c>
      <c r="P49" s="38">
        <v>5.0</v>
      </c>
      <c r="Q49" s="41"/>
      <c r="R49" s="42"/>
      <c r="S49" s="37" t="str">
        <f t="shared" si="5"/>
        <v/>
      </c>
      <c r="T49" s="43"/>
      <c r="U49" s="41"/>
      <c r="V49" s="42"/>
      <c r="W49" s="37" t="str">
        <f t="shared" si="6"/>
        <v/>
      </c>
      <c r="X49" s="43"/>
      <c r="Y49" s="41"/>
      <c r="Z49" s="42"/>
      <c r="AA49" s="37" t="str">
        <f t="shared" si="8"/>
        <v/>
      </c>
      <c r="AB49" s="43"/>
      <c r="AE49" s="44"/>
    </row>
    <row r="50">
      <c r="A50" s="33">
        <v>125.0</v>
      </c>
      <c r="B50" s="34">
        <f t="shared" si="1"/>
        <v>212</v>
      </c>
      <c r="C50" s="35"/>
      <c r="D50" s="35" t="str">
        <f>VLOOKUP(A50,tmp!A$2:I$390,6,FALSE)</f>
        <v>Калужско-Рижская</v>
      </c>
      <c r="E50" s="35">
        <v>1978.0</v>
      </c>
      <c r="F50" s="45" t="s">
        <v>164</v>
      </c>
      <c r="G50" s="37">
        <f t="shared" si="2"/>
        <v>0.9339622642</v>
      </c>
      <c r="H50" s="38">
        <v>198.0</v>
      </c>
      <c r="I50" s="39"/>
      <c r="J50" s="40" t="s">
        <v>165</v>
      </c>
      <c r="K50" s="37">
        <f t="shared" si="3"/>
        <v>0.06603773585</v>
      </c>
      <c r="L50" s="38">
        <v>14.0</v>
      </c>
      <c r="M50" s="41"/>
      <c r="N50" s="42"/>
      <c r="O50" s="37" t="str">
        <f t="shared" si="4"/>
        <v/>
      </c>
      <c r="P50" s="43"/>
      <c r="Q50" s="41"/>
      <c r="R50" s="42"/>
      <c r="S50" s="37" t="str">
        <f t="shared" si="5"/>
        <v/>
      </c>
      <c r="T50" s="43"/>
      <c r="U50" s="41"/>
      <c r="V50" s="42"/>
      <c r="W50" s="37" t="str">
        <f t="shared" si="6"/>
        <v/>
      </c>
      <c r="X50" s="43"/>
      <c r="Y50" s="41"/>
      <c r="Z50" s="42"/>
      <c r="AA50" s="37" t="str">
        <f t="shared" si="8"/>
        <v/>
      </c>
      <c r="AB50" s="43"/>
      <c r="AE50" s="44"/>
    </row>
    <row r="51">
      <c r="A51" s="33">
        <v>340.0</v>
      </c>
      <c r="B51" s="34">
        <f t="shared" si="1"/>
        <v>202</v>
      </c>
      <c r="C51" s="35"/>
      <c r="D51" s="35" t="str">
        <f>VLOOKUP(A51,tmp!A$2:I$390,6,FALSE)</f>
        <v>МЦД-1</v>
      </c>
      <c r="E51" s="35">
        <v>2019.0</v>
      </c>
      <c r="F51" s="45" t="s">
        <v>166</v>
      </c>
      <c r="G51" s="37">
        <f t="shared" si="2"/>
        <v>0.9356435644</v>
      </c>
      <c r="H51" s="38">
        <v>189.0</v>
      </c>
      <c r="I51" s="39"/>
      <c r="J51" s="40" t="s">
        <v>167</v>
      </c>
      <c r="K51" s="37">
        <f t="shared" si="3"/>
        <v>0.04455445545</v>
      </c>
      <c r="L51" s="38">
        <v>9.0</v>
      </c>
      <c r="M51" s="39"/>
      <c r="N51" s="40" t="s">
        <v>168</v>
      </c>
      <c r="O51" s="37">
        <f t="shared" si="4"/>
        <v>0.0198019802</v>
      </c>
      <c r="P51" s="38">
        <v>4.0</v>
      </c>
      <c r="Q51" s="41"/>
      <c r="R51" s="42"/>
      <c r="S51" s="37" t="str">
        <f t="shared" si="5"/>
        <v/>
      </c>
      <c r="T51" s="43"/>
      <c r="U51" s="41"/>
      <c r="V51" s="42"/>
      <c r="W51" s="37" t="str">
        <f t="shared" si="6"/>
        <v/>
      </c>
      <c r="X51" s="43"/>
      <c r="Y51" s="41"/>
      <c r="Z51" s="42"/>
      <c r="AA51" s="37" t="str">
        <f t="shared" si="8"/>
        <v/>
      </c>
      <c r="AB51" s="43"/>
      <c r="AE51" s="44"/>
    </row>
    <row r="52">
      <c r="A52" s="33">
        <v>250.0</v>
      </c>
      <c r="B52" s="34">
        <f t="shared" si="1"/>
        <v>207</v>
      </c>
      <c r="C52" s="35"/>
      <c r="D52" s="35" t="str">
        <f>VLOOKUP(A52,tmp!A$2:I$390,6,FALSE)</f>
        <v>Замоскворецкая</v>
      </c>
      <c r="E52" s="35">
        <v>2017.0</v>
      </c>
      <c r="F52" s="45" t="s">
        <v>169</v>
      </c>
      <c r="G52" s="37">
        <f t="shared" si="2"/>
        <v>0.9371980676</v>
      </c>
      <c r="H52" s="38">
        <v>194.0</v>
      </c>
      <c r="I52" s="39"/>
      <c r="J52" s="40" t="s">
        <v>170</v>
      </c>
      <c r="K52" s="37">
        <f t="shared" si="3"/>
        <v>0.05797101449</v>
      </c>
      <c r="L52" s="38">
        <v>12.0</v>
      </c>
      <c r="M52" s="39"/>
      <c r="N52" s="40" t="s">
        <v>171</v>
      </c>
      <c r="O52" s="37">
        <f t="shared" si="4"/>
        <v>0.004830917874</v>
      </c>
      <c r="P52" s="38">
        <v>1.0</v>
      </c>
      <c r="Q52" s="41"/>
      <c r="R52" s="42"/>
      <c r="S52" s="37" t="str">
        <f t="shared" si="5"/>
        <v/>
      </c>
      <c r="T52" s="43"/>
      <c r="U52" s="41"/>
      <c r="V52" s="42"/>
      <c r="W52" s="37" t="str">
        <f t="shared" si="6"/>
        <v/>
      </c>
      <c r="X52" s="43"/>
      <c r="Y52" s="41"/>
      <c r="Z52" s="42"/>
      <c r="AA52" s="37" t="str">
        <f t="shared" si="8"/>
        <v/>
      </c>
      <c r="AB52" s="43"/>
      <c r="AE52" s="44"/>
    </row>
    <row r="53">
      <c r="A53" s="33">
        <v>238.0</v>
      </c>
      <c r="B53" s="34">
        <f t="shared" si="1"/>
        <v>208</v>
      </c>
      <c r="C53" s="35"/>
      <c r="D53" s="35" t="str">
        <f>VLOOKUP(A53,tmp!A$2:I$390,6,FALSE)</f>
        <v>МЦК</v>
      </c>
      <c r="E53" s="35">
        <v>2016.0</v>
      </c>
      <c r="F53" s="45" t="s">
        <v>172</v>
      </c>
      <c r="G53" s="37">
        <f t="shared" si="2"/>
        <v>0.9375</v>
      </c>
      <c r="H53" s="38">
        <v>195.0</v>
      </c>
      <c r="I53" s="39"/>
      <c r="J53" s="40" t="s">
        <v>173</v>
      </c>
      <c r="K53" s="37">
        <f t="shared" si="3"/>
        <v>0.03846153846</v>
      </c>
      <c r="L53" s="38">
        <v>8.0</v>
      </c>
      <c r="M53" s="39"/>
      <c r="N53" s="40" t="s">
        <v>174</v>
      </c>
      <c r="O53" s="37">
        <f t="shared" si="4"/>
        <v>0.01442307692</v>
      </c>
      <c r="P53" s="38">
        <v>3.0</v>
      </c>
      <c r="Q53" s="39"/>
      <c r="R53" s="40" t="s">
        <v>175</v>
      </c>
      <c r="S53" s="37">
        <f t="shared" si="5"/>
        <v>0.009615384615</v>
      </c>
      <c r="T53" s="38">
        <v>2.0</v>
      </c>
      <c r="U53" s="41"/>
      <c r="V53" s="42"/>
      <c r="W53" s="37" t="str">
        <f t="shared" si="6"/>
        <v/>
      </c>
      <c r="X53" s="43"/>
      <c r="Y53" s="41"/>
      <c r="Z53" s="42"/>
      <c r="AA53" s="37" t="str">
        <f t="shared" si="8"/>
        <v/>
      </c>
      <c r="AB53" s="43"/>
      <c r="AE53" s="44"/>
    </row>
    <row r="54">
      <c r="A54" s="33">
        <v>360.0</v>
      </c>
      <c r="B54" s="34">
        <f t="shared" si="1"/>
        <v>209</v>
      </c>
      <c r="C54" s="35"/>
      <c r="D54" s="35" t="str">
        <f>VLOOKUP(A54,tmp!A$2:I$390,6,FALSE)</f>
        <v>Люблинско-Дмитровская</v>
      </c>
      <c r="E54" s="35">
        <v>2023.0</v>
      </c>
      <c r="F54" s="45" t="s">
        <v>176</v>
      </c>
      <c r="G54" s="37">
        <f t="shared" si="2"/>
        <v>0.9377990431</v>
      </c>
      <c r="H54" s="38">
        <v>196.0</v>
      </c>
      <c r="I54" s="39"/>
      <c r="J54" s="40" t="s">
        <v>177</v>
      </c>
      <c r="K54" s="37">
        <f t="shared" si="3"/>
        <v>0.02870813397</v>
      </c>
      <c r="L54" s="38">
        <v>6.0</v>
      </c>
      <c r="M54" s="39"/>
      <c r="N54" s="40" t="s">
        <v>178</v>
      </c>
      <c r="O54" s="37">
        <f t="shared" si="4"/>
        <v>0.02392344498</v>
      </c>
      <c r="P54" s="38">
        <v>5.0</v>
      </c>
      <c r="Q54" s="39"/>
      <c r="R54" s="40" t="s">
        <v>179</v>
      </c>
      <c r="S54" s="37">
        <f t="shared" si="5"/>
        <v>0.00956937799</v>
      </c>
      <c r="T54" s="38">
        <v>2.0</v>
      </c>
      <c r="U54" s="41"/>
      <c r="V54" s="42"/>
      <c r="W54" s="37" t="str">
        <f t="shared" si="6"/>
        <v/>
      </c>
      <c r="X54" s="43"/>
      <c r="Y54" s="41"/>
      <c r="Z54" s="42"/>
      <c r="AA54" s="37" t="str">
        <f t="shared" si="8"/>
        <v/>
      </c>
      <c r="AB54" s="43"/>
      <c r="AE54" s="44"/>
    </row>
    <row r="55">
      <c r="A55" s="33">
        <v>558.0</v>
      </c>
      <c r="B55" s="34">
        <f t="shared" si="1"/>
        <v>209</v>
      </c>
      <c r="C55" s="35"/>
      <c r="D55" s="35" t="str">
        <f>VLOOKUP(A55,tmp!A$2:I$390,6,FALSE)</f>
        <v>Большая кольцевая</v>
      </c>
      <c r="E55" s="35">
        <v>2021.0</v>
      </c>
      <c r="F55" s="45" t="s">
        <v>180</v>
      </c>
      <c r="G55" s="37">
        <f t="shared" si="2"/>
        <v>0.9377990431</v>
      </c>
      <c r="H55" s="38">
        <v>196.0</v>
      </c>
      <c r="I55" s="39"/>
      <c r="J55" s="40" t="s">
        <v>181</v>
      </c>
      <c r="K55" s="37">
        <f t="shared" si="3"/>
        <v>0.04784688995</v>
      </c>
      <c r="L55" s="38">
        <v>10.0</v>
      </c>
      <c r="M55" s="39"/>
      <c r="N55" s="40" t="s">
        <v>182</v>
      </c>
      <c r="O55" s="37">
        <f t="shared" si="4"/>
        <v>0.01435406699</v>
      </c>
      <c r="P55" s="38">
        <v>3.0</v>
      </c>
      <c r="Q55" s="41"/>
      <c r="R55" s="42"/>
      <c r="S55" s="37" t="str">
        <f t="shared" si="5"/>
        <v/>
      </c>
      <c r="T55" s="43"/>
      <c r="U55" s="41"/>
      <c r="V55" s="42"/>
      <c r="W55" s="37" t="str">
        <f t="shared" si="6"/>
        <v/>
      </c>
      <c r="X55" s="43"/>
      <c r="Y55" s="41"/>
      <c r="Z55" s="42"/>
      <c r="AA55" s="37" t="str">
        <f t="shared" si="8"/>
        <v/>
      </c>
      <c r="AB55" s="43"/>
      <c r="AE55" s="44"/>
    </row>
    <row r="56">
      <c r="A56" s="33">
        <v>257.0</v>
      </c>
      <c r="B56" s="34">
        <f t="shared" si="1"/>
        <v>211</v>
      </c>
      <c r="C56" s="35"/>
      <c r="D56" s="35" t="str">
        <f>VLOOKUP(A56,tmp!A$2:I$390,6,FALSE)</f>
        <v>Люблинско-Дмитровская</v>
      </c>
      <c r="E56" s="35">
        <v>2018.0</v>
      </c>
      <c r="F56" s="45" t="s">
        <v>183</v>
      </c>
      <c r="G56" s="37">
        <f t="shared" si="2"/>
        <v>0.9383886256</v>
      </c>
      <c r="H56" s="38">
        <v>198.0</v>
      </c>
      <c r="I56" s="39"/>
      <c r="J56" s="40" t="s">
        <v>184</v>
      </c>
      <c r="K56" s="37">
        <f t="shared" si="3"/>
        <v>0.04265402844</v>
      </c>
      <c r="L56" s="38">
        <v>9.0</v>
      </c>
      <c r="M56" s="39"/>
      <c r="N56" s="40" t="s">
        <v>185</v>
      </c>
      <c r="O56" s="37">
        <f t="shared" si="4"/>
        <v>0.009478672986</v>
      </c>
      <c r="P56" s="38">
        <v>2.0</v>
      </c>
      <c r="Q56" s="39"/>
      <c r="R56" s="40" t="s">
        <v>186</v>
      </c>
      <c r="S56" s="37">
        <f t="shared" si="5"/>
        <v>0.009478672986</v>
      </c>
      <c r="T56" s="38">
        <v>2.0</v>
      </c>
      <c r="U56" s="41"/>
      <c r="V56" s="42"/>
      <c r="W56" s="37" t="str">
        <f t="shared" si="6"/>
        <v/>
      </c>
      <c r="X56" s="43"/>
      <c r="Y56" s="41"/>
      <c r="Z56" s="42"/>
      <c r="AA56" s="37" t="str">
        <f t="shared" si="8"/>
        <v/>
      </c>
      <c r="AB56" s="43"/>
      <c r="AE56" s="44"/>
    </row>
    <row r="57">
      <c r="A57" s="33">
        <v>133.0</v>
      </c>
      <c r="B57" s="34">
        <f t="shared" si="1"/>
        <v>212</v>
      </c>
      <c r="C57" s="35"/>
      <c r="D57" s="35" t="str">
        <f>VLOOKUP(A57,tmp!A$2:I$390,6,FALSE)</f>
        <v>Калужско-Рижская</v>
      </c>
      <c r="E57" s="35">
        <v>1990.0</v>
      </c>
      <c r="F57" s="45" t="s">
        <v>187</v>
      </c>
      <c r="G57" s="37">
        <f t="shared" si="2"/>
        <v>0.9386792453</v>
      </c>
      <c r="H57" s="38">
        <v>199.0</v>
      </c>
      <c r="I57" s="39"/>
      <c r="J57" s="40" t="s">
        <v>188</v>
      </c>
      <c r="K57" s="37">
        <f t="shared" si="3"/>
        <v>0.03301886792</v>
      </c>
      <c r="L57" s="38">
        <v>7.0</v>
      </c>
      <c r="M57" s="41"/>
      <c r="N57" s="40" t="s">
        <v>189</v>
      </c>
      <c r="O57" s="37">
        <f t="shared" si="4"/>
        <v>0.02830188679</v>
      </c>
      <c r="P57" s="38">
        <v>6.0</v>
      </c>
      <c r="Q57" s="41"/>
      <c r="R57" s="42"/>
      <c r="S57" s="37" t="str">
        <f t="shared" si="5"/>
        <v/>
      </c>
      <c r="T57" s="43"/>
      <c r="U57" s="41"/>
      <c r="V57" s="42"/>
      <c r="W57" s="37" t="str">
        <f t="shared" si="6"/>
        <v/>
      </c>
      <c r="X57" s="43"/>
      <c r="Y57" s="41"/>
      <c r="Z57" s="42"/>
      <c r="AA57" s="37" t="str">
        <f t="shared" si="8"/>
        <v/>
      </c>
      <c r="AB57" s="43"/>
      <c r="AE57" s="44"/>
    </row>
    <row r="58">
      <c r="A58" s="33">
        <v>169.0</v>
      </c>
      <c r="B58" s="34">
        <f t="shared" si="1"/>
        <v>205</v>
      </c>
      <c r="C58" s="35"/>
      <c r="D58" s="35" t="str">
        <f>VLOOKUP(A58,tmp!A$2:I$390,6,FALSE)</f>
        <v>Бутовская</v>
      </c>
      <c r="E58" s="35">
        <v>2003.0</v>
      </c>
      <c r="F58" s="65" t="s">
        <v>190</v>
      </c>
      <c r="G58" s="37">
        <f t="shared" si="2"/>
        <v>0.9414634146</v>
      </c>
      <c r="H58" s="38">
        <v>193.0</v>
      </c>
      <c r="I58" s="39"/>
      <c r="J58" s="40" t="s">
        <v>191</v>
      </c>
      <c r="K58" s="37">
        <f t="shared" si="3"/>
        <v>0.05365853659</v>
      </c>
      <c r="L58" s="38">
        <v>11.0</v>
      </c>
      <c r="M58" s="39"/>
      <c r="N58" s="40" t="s">
        <v>192</v>
      </c>
      <c r="O58" s="37">
        <f t="shared" si="4"/>
        <v>0.00487804878</v>
      </c>
      <c r="P58" s="38">
        <v>1.0</v>
      </c>
      <c r="Q58" s="41"/>
      <c r="R58" s="42"/>
      <c r="S58" s="37" t="str">
        <f t="shared" si="5"/>
        <v/>
      </c>
      <c r="T58" s="43"/>
      <c r="U58" s="41"/>
      <c r="V58" s="42"/>
      <c r="W58" s="37" t="str">
        <f t="shared" si="6"/>
        <v/>
      </c>
      <c r="X58" s="43"/>
      <c r="Y58" s="41"/>
      <c r="Z58" s="42"/>
      <c r="AA58" s="37" t="str">
        <f t="shared" si="8"/>
        <v/>
      </c>
      <c r="AB58" s="43"/>
      <c r="AE58" s="44"/>
    </row>
    <row r="59">
      <c r="A59" s="33">
        <v>244.0</v>
      </c>
      <c r="B59" s="34">
        <f t="shared" si="1"/>
        <v>215</v>
      </c>
      <c r="C59" s="35"/>
      <c r="D59" s="35" t="str">
        <f>VLOOKUP(A59,tmp!A$2:I$390,6,FALSE)</f>
        <v>Солнцевская</v>
      </c>
      <c r="E59" s="35">
        <v>2017.0</v>
      </c>
      <c r="F59" s="45" t="s">
        <v>193</v>
      </c>
      <c r="G59" s="37">
        <f t="shared" si="2"/>
        <v>0.9441860465</v>
      </c>
      <c r="H59" s="38">
        <v>203.0</v>
      </c>
      <c r="I59" s="39"/>
      <c r="J59" s="40" t="s">
        <v>194</v>
      </c>
      <c r="K59" s="37">
        <f t="shared" si="3"/>
        <v>0.04186046512</v>
      </c>
      <c r="L59" s="38">
        <v>9.0</v>
      </c>
      <c r="M59" s="39"/>
      <c r="N59" s="40" t="s">
        <v>195</v>
      </c>
      <c r="O59" s="37">
        <f t="shared" si="4"/>
        <v>0.01395348837</v>
      </c>
      <c r="P59" s="38">
        <v>3.0</v>
      </c>
      <c r="Q59" s="41"/>
      <c r="R59" s="42"/>
      <c r="S59" s="37" t="str">
        <f t="shared" si="5"/>
        <v/>
      </c>
      <c r="T59" s="43"/>
      <c r="U59" s="41"/>
      <c r="V59" s="42"/>
      <c r="W59" s="37" t="str">
        <f t="shared" si="6"/>
        <v/>
      </c>
      <c r="X59" s="43"/>
      <c r="Y59" s="41"/>
      <c r="Z59" s="42"/>
      <c r="AA59" s="37" t="str">
        <f t="shared" si="8"/>
        <v/>
      </c>
      <c r="AB59" s="43"/>
      <c r="AE59" s="44"/>
    </row>
    <row r="60">
      <c r="A60" s="33">
        <v>187.0</v>
      </c>
      <c r="B60" s="34">
        <f t="shared" si="1"/>
        <v>205</v>
      </c>
      <c r="C60" s="35"/>
      <c r="D60" s="35" t="str">
        <f>VLOOKUP(A60,tmp!A$2:I$390,6,FALSE)</f>
        <v>Кольцевая</v>
      </c>
      <c r="E60" s="35">
        <v>1952.0</v>
      </c>
      <c r="F60" s="45" t="s">
        <v>196</v>
      </c>
      <c r="G60" s="37">
        <f t="shared" si="2"/>
        <v>0.9463414634</v>
      </c>
      <c r="H60" s="38">
        <v>194.0</v>
      </c>
      <c r="I60" s="39"/>
      <c r="J60" s="40" t="s">
        <v>197</v>
      </c>
      <c r="K60" s="37">
        <f t="shared" si="3"/>
        <v>0.01951219512</v>
      </c>
      <c r="L60" s="38">
        <v>4.0</v>
      </c>
      <c r="M60" s="39"/>
      <c r="N60" s="40" t="s">
        <v>198</v>
      </c>
      <c r="O60" s="37">
        <f t="shared" si="4"/>
        <v>0.01463414634</v>
      </c>
      <c r="P60" s="38">
        <v>3.0</v>
      </c>
      <c r="Q60" s="39"/>
      <c r="R60" s="40" t="s">
        <v>199</v>
      </c>
      <c r="S60" s="37">
        <f t="shared" si="5"/>
        <v>0.009756097561</v>
      </c>
      <c r="T60" s="38">
        <v>2.0</v>
      </c>
      <c r="U60" s="39"/>
      <c r="V60" s="40" t="s">
        <v>200</v>
      </c>
      <c r="W60" s="37">
        <f t="shared" si="6"/>
        <v>0.00487804878</v>
      </c>
      <c r="X60" s="38">
        <v>1.0</v>
      </c>
      <c r="Y60" s="39"/>
      <c r="Z60" s="40" t="s">
        <v>201</v>
      </c>
      <c r="AA60" s="37">
        <f t="shared" si="8"/>
        <v>0.00487804878</v>
      </c>
      <c r="AB60" s="38">
        <v>1.0</v>
      </c>
      <c r="AE60" s="44"/>
    </row>
    <row r="61">
      <c r="A61" s="33">
        <v>229.0</v>
      </c>
      <c r="B61" s="34">
        <f t="shared" si="1"/>
        <v>206</v>
      </c>
      <c r="C61" s="35"/>
      <c r="D61" s="35" t="str">
        <f>VLOOKUP(A61,tmp!A$2:I$390,6,FALSE)</f>
        <v>МЦК</v>
      </c>
      <c r="E61" s="35">
        <v>2016.0</v>
      </c>
      <c r="F61" s="45" t="s">
        <v>202</v>
      </c>
      <c r="G61" s="37">
        <f t="shared" si="2"/>
        <v>0.9466019417</v>
      </c>
      <c r="H61" s="38">
        <v>195.0</v>
      </c>
      <c r="I61" s="39"/>
      <c r="J61" s="40" t="s">
        <v>203</v>
      </c>
      <c r="K61" s="37">
        <f t="shared" si="3"/>
        <v>0.02912621359</v>
      </c>
      <c r="L61" s="38">
        <v>6.0</v>
      </c>
      <c r="M61" s="39"/>
      <c r="N61" s="40" t="s">
        <v>204</v>
      </c>
      <c r="O61" s="37">
        <f t="shared" si="4"/>
        <v>0.0145631068</v>
      </c>
      <c r="P61" s="38">
        <v>3.0</v>
      </c>
      <c r="Q61" s="39"/>
      <c r="R61" s="40" t="s">
        <v>205</v>
      </c>
      <c r="S61" s="37">
        <f t="shared" si="5"/>
        <v>0.004854368932</v>
      </c>
      <c r="T61" s="38">
        <v>1.0</v>
      </c>
      <c r="U61" s="39"/>
      <c r="V61" s="40" t="s">
        <v>206</v>
      </c>
      <c r="W61" s="37">
        <f t="shared" si="6"/>
        <v>0.004854368932</v>
      </c>
      <c r="X61" s="38">
        <v>1.0</v>
      </c>
      <c r="Y61" s="41"/>
      <c r="Z61" s="42"/>
      <c r="AA61" s="37" t="str">
        <f t="shared" si="8"/>
        <v/>
      </c>
      <c r="AB61" s="43"/>
      <c r="AE61" s="44"/>
    </row>
    <row r="62">
      <c r="A62" s="33">
        <v>221.0</v>
      </c>
      <c r="B62" s="34">
        <f t="shared" si="1"/>
        <v>208</v>
      </c>
      <c r="C62" s="35"/>
      <c r="D62" s="35" t="str">
        <f>VLOOKUP(A62,tmp!A$2:I$390,6,FALSE)</f>
        <v>МЦК</v>
      </c>
      <c r="E62" s="35">
        <v>2016.0</v>
      </c>
      <c r="F62" s="45" t="s">
        <v>207</v>
      </c>
      <c r="G62" s="37">
        <f t="shared" si="2"/>
        <v>0.9471153846</v>
      </c>
      <c r="H62" s="38">
        <v>197.0</v>
      </c>
      <c r="I62" s="39"/>
      <c r="J62" s="40" t="s">
        <v>208</v>
      </c>
      <c r="K62" s="37">
        <f t="shared" si="3"/>
        <v>0.03846153846</v>
      </c>
      <c r="L62" s="38">
        <v>8.0</v>
      </c>
      <c r="M62" s="39"/>
      <c r="N62" s="40" t="s">
        <v>209</v>
      </c>
      <c r="O62" s="37">
        <f t="shared" si="4"/>
        <v>0.01442307692</v>
      </c>
      <c r="P62" s="38">
        <v>3.0</v>
      </c>
      <c r="Q62" s="41"/>
      <c r="R62" s="42"/>
      <c r="S62" s="37" t="str">
        <f t="shared" si="5"/>
        <v/>
      </c>
      <c r="T62" s="43"/>
      <c r="U62" s="41"/>
      <c r="V62" s="42"/>
      <c r="W62" s="37" t="str">
        <f t="shared" si="6"/>
        <v/>
      </c>
      <c r="X62" s="43"/>
      <c r="Y62" s="41"/>
      <c r="Z62" s="42"/>
      <c r="AA62" s="37" t="str">
        <f t="shared" si="8"/>
        <v/>
      </c>
      <c r="AB62" s="43"/>
      <c r="AE62" s="44"/>
    </row>
    <row r="63">
      <c r="A63" s="33">
        <v>533.0</v>
      </c>
      <c r="B63" s="34">
        <f t="shared" si="1"/>
        <v>210</v>
      </c>
      <c r="C63" s="35"/>
      <c r="D63" s="35" t="str">
        <f>VLOOKUP(A63,tmp!A$2:I$390,6,FALSE)</f>
        <v>Солнцевская</v>
      </c>
      <c r="E63" s="35">
        <v>2023.0</v>
      </c>
      <c r="F63" s="45" t="s">
        <v>210</v>
      </c>
      <c r="G63" s="37">
        <f t="shared" si="2"/>
        <v>0.9476190476</v>
      </c>
      <c r="H63" s="38">
        <v>199.0</v>
      </c>
      <c r="I63" s="39"/>
      <c r="J63" s="40" t="s">
        <v>211</v>
      </c>
      <c r="K63" s="37">
        <f t="shared" si="3"/>
        <v>0.04285714286</v>
      </c>
      <c r="L63" s="38">
        <v>9.0</v>
      </c>
      <c r="M63" s="39"/>
      <c r="N63" s="40" t="s">
        <v>212</v>
      </c>
      <c r="O63" s="37">
        <f t="shared" si="4"/>
        <v>0.009523809524</v>
      </c>
      <c r="P63" s="38">
        <v>2.0</v>
      </c>
      <c r="Q63" s="41"/>
      <c r="R63" s="42"/>
      <c r="S63" s="37" t="str">
        <f t="shared" si="5"/>
        <v/>
      </c>
      <c r="T63" s="43"/>
      <c r="U63" s="41"/>
      <c r="V63" s="42"/>
      <c r="W63" s="37" t="str">
        <f t="shared" si="6"/>
        <v/>
      </c>
      <c r="X63" s="43"/>
      <c r="Y63" s="41"/>
      <c r="Z63" s="42"/>
      <c r="AA63" s="37" t="str">
        <f t="shared" si="8"/>
        <v/>
      </c>
      <c r="AB63" s="43"/>
      <c r="AE63" s="44"/>
    </row>
    <row r="64">
      <c r="A64" s="33">
        <v>334.0</v>
      </c>
      <c r="B64" s="34">
        <f t="shared" si="1"/>
        <v>217</v>
      </c>
      <c r="C64" s="35"/>
      <c r="D64" s="35" t="str">
        <f>VLOOKUP(A64,tmp!A$2:I$390,6,FALSE)</f>
        <v>МЦД-1</v>
      </c>
      <c r="E64" s="35">
        <v>2019.0</v>
      </c>
      <c r="F64" s="45" t="s">
        <v>213</v>
      </c>
      <c r="G64" s="37">
        <f t="shared" si="2"/>
        <v>0.9493087558</v>
      </c>
      <c r="H64" s="38">
        <v>206.0</v>
      </c>
      <c r="I64" s="39"/>
      <c r="J64" s="40" t="s">
        <v>214</v>
      </c>
      <c r="K64" s="37">
        <f t="shared" si="3"/>
        <v>0.03686635945</v>
      </c>
      <c r="L64" s="38">
        <v>8.0</v>
      </c>
      <c r="M64" s="39"/>
      <c r="N64" s="40" t="s">
        <v>215</v>
      </c>
      <c r="O64" s="37">
        <f t="shared" si="4"/>
        <v>0.01382488479</v>
      </c>
      <c r="P64" s="38">
        <v>3.0</v>
      </c>
      <c r="Q64" s="41"/>
      <c r="R64" s="42"/>
      <c r="S64" s="37" t="str">
        <f t="shared" si="5"/>
        <v/>
      </c>
      <c r="T64" s="43"/>
      <c r="U64" s="41"/>
      <c r="V64" s="42"/>
      <c r="W64" s="37" t="str">
        <f t="shared" si="6"/>
        <v/>
      </c>
      <c r="X64" s="43"/>
      <c r="Y64" s="41"/>
      <c r="Z64" s="42"/>
      <c r="AA64" s="37" t="str">
        <f t="shared" si="8"/>
        <v/>
      </c>
      <c r="AB64" s="43"/>
      <c r="AE64" s="44"/>
    </row>
    <row r="65">
      <c r="A65" s="33">
        <v>150.0</v>
      </c>
      <c r="B65" s="34">
        <f t="shared" si="1"/>
        <v>202</v>
      </c>
      <c r="C65" s="35"/>
      <c r="D65" s="35" t="str">
        <f>VLOOKUP(A65,tmp!A$2:I$390,6,FALSE)</f>
        <v>Люблинско-Дмитровская</v>
      </c>
      <c r="E65" s="35">
        <v>2007.0</v>
      </c>
      <c r="F65" s="65" t="s">
        <v>216</v>
      </c>
      <c r="G65" s="37">
        <f t="shared" si="2"/>
        <v>0.9504950495</v>
      </c>
      <c r="H65" s="38">
        <v>192.0</v>
      </c>
      <c r="I65" s="39"/>
      <c r="J65" s="40" t="s">
        <v>217</v>
      </c>
      <c r="K65" s="37">
        <f t="shared" si="3"/>
        <v>0.0495049505</v>
      </c>
      <c r="L65" s="38">
        <v>10.0</v>
      </c>
      <c r="M65" s="41"/>
      <c r="N65" s="42"/>
      <c r="O65" s="37" t="str">
        <f t="shared" si="4"/>
        <v/>
      </c>
      <c r="P65" s="43"/>
      <c r="Q65" s="41"/>
      <c r="R65" s="42"/>
      <c r="S65" s="37" t="str">
        <f t="shared" si="5"/>
        <v/>
      </c>
      <c r="T65" s="43"/>
      <c r="U65" s="41"/>
      <c r="V65" s="42"/>
      <c r="W65" s="37" t="str">
        <f t="shared" si="6"/>
        <v/>
      </c>
      <c r="X65" s="43"/>
      <c r="Y65" s="41"/>
      <c r="Z65" s="42"/>
      <c r="AA65" s="37" t="str">
        <f t="shared" si="8"/>
        <v/>
      </c>
      <c r="AB65" s="43"/>
      <c r="AE65" s="44"/>
    </row>
    <row r="66">
      <c r="A66" s="33">
        <v>180.0</v>
      </c>
      <c r="B66" s="34">
        <f t="shared" si="1"/>
        <v>225</v>
      </c>
      <c r="C66" s="35"/>
      <c r="D66" s="35" t="str">
        <f>VLOOKUP(A66,tmp!A$2:I$390,6,FALSE)</f>
        <v>Калининская</v>
      </c>
      <c r="E66" s="35">
        <v>1979.0</v>
      </c>
      <c r="F66" s="45" t="s">
        <v>218</v>
      </c>
      <c r="G66" s="37">
        <f t="shared" si="2"/>
        <v>0.9511111111</v>
      </c>
      <c r="H66" s="38">
        <v>214.0</v>
      </c>
      <c r="I66" s="39"/>
      <c r="J66" s="40" t="s">
        <v>219</v>
      </c>
      <c r="K66" s="37">
        <f t="shared" si="3"/>
        <v>0.04888888889</v>
      </c>
      <c r="L66" s="38">
        <v>11.0</v>
      </c>
      <c r="M66" s="41"/>
      <c r="N66" s="42"/>
      <c r="O66" s="37" t="str">
        <f t="shared" si="4"/>
        <v/>
      </c>
      <c r="P66" s="43"/>
      <c r="Q66" s="41"/>
      <c r="R66" s="42"/>
      <c r="S66" s="37" t="str">
        <f t="shared" si="5"/>
        <v/>
      </c>
      <c r="T66" s="43"/>
      <c r="U66" s="41"/>
      <c r="V66" s="42"/>
      <c r="W66" s="37" t="str">
        <f t="shared" si="6"/>
        <v/>
      </c>
      <c r="X66" s="43"/>
      <c r="Y66" s="41"/>
      <c r="Z66" s="42"/>
      <c r="AA66" s="37" t="str">
        <f t="shared" si="8"/>
        <v/>
      </c>
      <c r="AB66" s="43"/>
      <c r="AE66" s="44"/>
    </row>
    <row r="67">
      <c r="A67" s="33">
        <v>106.0</v>
      </c>
      <c r="B67" s="34">
        <f t="shared" si="1"/>
        <v>217</v>
      </c>
      <c r="C67" s="35"/>
      <c r="D67" s="35" t="str">
        <f>VLOOKUP(A67,tmp!A$2:I$390,6,FALSE)</f>
        <v>Серпуховско-Тимирязевская</v>
      </c>
      <c r="E67" s="35">
        <v>1988.0</v>
      </c>
      <c r="F67" s="45" t="s">
        <v>220</v>
      </c>
      <c r="G67" s="37">
        <f t="shared" si="2"/>
        <v>0.9539170507</v>
      </c>
      <c r="H67" s="38">
        <v>207.0</v>
      </c>
      <c r="I67" s="39"/>
      <c r="J67" s="40" t="s">
        <v>221</v>
      </c>
      <c r="K67" s="37">
        <f t="shared" si="3"/>
        <v>0.03686635945</v>
      </c>
      <c r="L67" s="38">
        <v>8.0</v>
      </c>
      <c r="M67" s="39"/>
      <c r="N67" s="40" t="s">
        <v>222</v>
      </c>
      <c r="O67" s="37">
        <f t="shared" si="4"/>
        <v>0.004608294931</v>
      </c>
      <c r="P67" s="38">
        <v>1.0</v>
      </c>
      <c r="Q67" s="39"/>
      <c r="R67" s="40" t="s">
        <v>223</v>
      </c>
      <c r="S67" s="37">
        <f t="shared" si="5"/>
        <v>0.004608294931</v>
      </c>
      <c r="T67" s="38">
        <v>1.0</v>
      </c>
      <c r="U67" s="41"/>
      <c r="V67" s="42"/>
      <c r="W67" s="37" t="str">
        <f t="shared" si="6"/>
        <v/>
      </c>
      <c r="X67" s="43"/>
      <c r="Y67" s="41"/>
      <c r="Z67" s="42"/>
      <c r="AA67" s="37" t="str">
        <f t="shared" si="8"/>
        <v/>
      </c>
      <c r="AB67" s="43"/>
      <c r="AE67" s="44"/>
    </row>
    <row r="68">
      <c r="A68" s="33">
        <v>335.0</v>
      </c>
      <c r="B68" s="34">
        <f t="shared" si="1"/>
        <v>218</v>
      </c>
      <c r="C68" s="35"/>
      <c r="D68" s="35" t="str">
        <f>VLOOKUP(A68,tmp!A$2:I$390,6,FALSE)</f>
        <v>МЦД-1</v>
      </c>
      <c r="E68" s="35">
        <v>2019.0</v>
      </c>
      <c r="F68" s="45" t="s">
        <v>224</v>
      </c>
      <c r="G68" s="37">
        <f t="shared" si="2"/>
        <v>0.9541284404</v>
      </c>
      <c r="H68" s="38">
        <v>208.0</v>
      </c>
      <c r="I68" s="39"/>
      <c r="J68" s="40" t="s">
        <v>225</v>
      </c>
      <c r="K68" s="37">
        <f t="shared" si="3"/>
        <v>0.04128440367</v>
      </c>
      <c r="L68" s="38">
        <v>9.0</v>
      </c>
      <c r="M68" s="39"/>
      <c r="N68" s="40" t="s">
        <v>226</v>
      </c>
      <c r="O68" s="37">
        <f t="shared" si="4"/>
        <v>0.004587155963</v>
      </c>
      <c r="P68" s="38">
        <v>1.0</v>
      </c>
      <c r="Q68" s="41"/>
      <c r="R68" s="42"/>
      <c r="S68" s="37" t="str">
        <f t="shared" si="5"/>
        <v/>
      </c>
      <c r="T68" s="43"/>
      <c r="U68" s="41"/>
      <c r="V68" s="42"/>
      <c r="W68" s="37" t="str">
        <f t="shared" si="6"/>
        <v/>
      </c>
      <c r="X68" s="43"/>
      <c r="Y68" s="41"/>
      <c r="Z68" s="42"/>
      <c r="AA68" s="37" t="str">
        <f t="shared" si="8"/>
        <v/>
      </c>
      <c r="AB68" s="43"/>
      <c r="AE68" s="44"/>
    </row>
    <row r="69">
      <c r="A69" s="33">
        <v>367.0</v>
      </c>
      <c r="B69" s="34">
        <f t="shared" si="1"/>
        <v>210</v>
      </c>
      <c r="C69" s="35"/>
      <c r="D69" s="35" t="str">
        <f>VLOOKUP(A69,tmp!A$2:I$390,6,FALSE)</f>
        <v>МЦД-2</v>
      </c>
      <c r="E69" s="35">
        <v>2024.0</v>
      </c>
      <c r="F69" s="45" t="s">
        <v>227</v>
      </c>
      <c r="G69" s="37">
        <f t="shared" si="2"/>
        <v>0.9571428571</v>
      </c>
      <c r="H69" s="38">
        <v>201.0</v>
      </c>
      <c r="I69" s="39"/>
      <c r="J69" s="40" t="s">
        <v>228</v>
      </c>
      <c r="K69" s="37">
        <f t="shared" si="3"/>
        <v>0.03333333333</v>
      </c>
      <c r="L69" s="38">
        <v>7.0</v>
      </c>
      <c r="M69" s="39"/>
      <c r="N69" s="40" t="s">
        <v>229</v>
      </c>
      <c r="O69" s="37">
        <f t="shared" si="4"/>
        <v>0.009523809524</v>
      </c>
      <c r="P69" s="38">
        <v>2.0</v>
      </c>
      <c r="Q69" s="41"/>
      <c r="R69" s="42"/>
      <c r="S69" s="37" t="str">
        <f t="shared" si="5"/>
        <v/>
      </c>
      <c r="T69" s="43"/>
      <c r="U69" s="41"/>
      <c r="V69" s="42"/>
      <c r="W69" s="37" t="str">
        <f t="shared" si="6"/>
        <v/>
      </c>
      <c r="X69" s="43"/>
      <c r="Y69" s="41"/>
      <c r="Z69" s="42"/>
      <c r="AA69" s="37" t="str">
        <f t="shared" si="8"/>
        <v/>
      </c>
      <c r="AB69" s="43"/>
      <c r="AE69" s="44"/>
    </row>
    <row r="70">
      <c r="A70" s="33">
        <v>185.0</v>
      </c>
      <c r="B70" s="34">
        <f t="shared" si="1"/>
        <v>211</v>
      </c>
      <c r="C70" s="35"/>
      <c r="D70" s="35" t="str">
        <f>VLOOKUP(A70,tmp!A$2:I$390,6,FALSE)</f>
        <v>Кольцевая</v>
      </c>
      <c r="E70" s="35">
        <v>1954.0</v>
      </c>
      <c r="F70" s="45" t="s">
        <v>230</v>
      </c>
      <c r="G70" s="37">
        <f t="shared" si="2"/>
        <v>0.9573459716</v>
      </c>
      <c r="H70" s="38">
        <v>202.0</v>
      </c>
      <c r="I70" s="39"/>
      <c r="J70" s="40" t="s">
        <v>231</v>
      </c>
      <c r="K70" s="37">
        <f t="shared" si="3"/>
        <v>0.02369668246</v>
      </c>
      <c r="L70" s="38">
        <v>5.0</v>
      </c>
      <c r="M70" s="39"/>
      <c r="N70" s="40" t="s">
        <v>232</v>
      </c>
      <c r="O70" s="37">
        <f t="shared" si="4"/>
        <v>0.01421800948</v>
      </c>
      <c r="P70" s="38">
        <v>3.0</v>
      </c>
      <c r="Q70" s="39"/>
      <c r="R70" s="40" t="s">
        <v>233</v>
      </c>
      <c r="S70" s="37">
        <f t="shared" si="5"/>
        <v>0.004739336493</v>
      </c>
      <c r="T70" s="38">
        <v>1.0</v>
      </c>
      <c r="U70" s="41"/>
      <c r="V70" s="42"/>
      <c r="W70" s="37" t="str">
        <f t="shared" si="6"/>
        <v/>
      </c>
      <c r="X70" s="43"/>
      <c r="Y70" s="41"/>
      <c r="Z70" s="42"/>
      <c r="AA70" s="37" t="str">
        <f t="shared" si="8"/>
        <v/>
      </c>
      <c r="AB70" s="43"/>
      <c r="AE70" s="44"/>
    </row>
    <row r="71">
      <c r="A71" s="33">
        <v>359.0</v>
      </c>
      <c r="B71" s="34">
        <f t="shared" si="1"/>
        <v>211</v>
      </c>
      <c r="C71" s="35"/>
      <c r="D71" s="35" t="str">
        <f>VLOOKUP(A71,tmp!A$2:I$390,6,FALSE)</f>
        <v>МЦД-1</v>
      </c>
      <c r="E71" s="35">
        <v>2019.0</v>
      </c>
      <c r="F71" s="45" t="s">
        <v>234</v>
      </c>
      <c r="G71" s="37">
        <f t="shared" si="2"/>
        <v>0.9573459716</v>
      </c>
      <c r="H71" s="38">
        <v>202.0</v>
      </c>
      <c r="I71" s="39"/>
      <c r="J71" s="40" t="s">
        <v>235</v>
      </c>
      <c r="K71" s="37">
        <f t="shared" si="3"/>
        <v>0.02843601896</v>
      </c>
      <c r="L71" s="38">
        <v>6.0</v>
      </c>
      <c r="M71" s="39"/>
      <c r="N71" s="40" t="s">
        <v>236</v>
      </c>
      <c r="O71" s="37">
        <f t="shared" si="4"/>
        <v>0.009478672986</v>
      </c>
      <c r="P71" s="38">
        <v>2.0</v>
      </c>
      <c r="Q71" s="39"/>
      <c r="R71" s="40" t="s">
        <v>237</v>
      </c>
      <c r="S71" s="37">
        <f t="shared" si="5"/>
        <v>0.004739336493</v>
      </c>
      <c r="T71" s="38">
        <v>1.0</v>
      </c>
      <c r="U71" s="41"/>
      <c r="V71" s="42"/>
      <c r="W71" s="37" t="str">
        <f t="shared" si="6"/>
        <v/>
      </c>
      <c r="X71" s="43"/>
      <c r="Y71" s="41"/>
      <c r="Z71" s="42"/>
      <c r="AA71" s="37" t="str">
        <f t="shared" si="8"/>
        <v/>
      </c>
      <c r="AB71" s="43"/>
      <c r="AE71" s="44"/>
    </row>
    <row r="72">
      <c r="A72" s="33">
        <v>79.0</v>
      </c>
      <c r="B72" s="34">
        <f t="shared" si="1"/>
        <v>214</v>
      </c>
      <c r="C72" s="35"/>
      <c r="D72" s="35" t="str">
        <f>VLOOKUP(A72,tmp!A$2:I$390,6,FALSE)</f>
        <v>Замоскворецкая</v>
      </c>
      <c r="E72" s="35">
        <v>1964.0</v>
      </c>
      <c r="F72" s="45" t="s">
        <v>238</v>
      </c>
      <c r="G72" s="37">
        <f t="shared" si="2"/>
        <v>0.9579439252</v>
      </c>
      <c r="H72" s="38">
        <v>205.0</v>
      </c>
      <c r="I72" s="39"/>
      <c r="J72" s="40" t="s">
        <v>239</v>
      </c>
      <c r="K72" s="37">
        <f t="shared" si="3"/>
        <v>0.03738317757</v>
      </c>
      <c r="L72" s="38">
        <v>8.0</v>
      </c>
      <c r="M72" s="39"/>
      <c r="N72" s="40" t="s">
        <v>240</v>
      </c>
      <c r="O72" s="37">
        <f t="shared" si="4"/>
        <v>0.004672897196</v>
      </c>
      <c r="P72" s="38">
        <v>1.0</v>
      </c>
      <c r="Q72" s="41"/>
      <c r="R72" s="42"/>
      <c r="S72" s="37" t="str">
        <f t="shared" si="5"/>
        <v/>
      </c>
      <c r="T72" s="43"/>
      <c r="U72" s="41"/>
      <c r="V72" s="42"/>
      <c r="W72" s="37" t="str">
        <f t="shared" si="6"/>
        <v/>
      </c>
      <c r="X72" s="43"/>
      <c r="Y72" s="41"/>
      <c r="Z72" s="42"/>
      <c r="AA72" s="37" t="str">
        <f t="shared" si="8"/>
        <v/>
      </c>
      <c r="AB72" s="43"/>
      <c r="AE72" s="44"/>
    </row>
    <row r="73">
      <c r="A73" s="33">
        <v>181.0</v>
      </c>
      <c r="B73" s="34">
        <f t="shared" si="1"/>
        <v>218</v>
      </c>
      <c r="C73" s="35"/>
      <c r="D73" s="35" t="str">
        <f>VLOOKUP(A73,tmp!A$2:I$390,6,FALSE)</f>
        <v>Калининская</v>
      </c>
      <c r="E73" s="35">
        <v>1979.0</v>
      </c>
      <c r="F73" s="45" t="s">
        <v>241</v>
      </c>
      <c r="G73" s="37">
        <f t="shared" si="2"/>
        <v>0.9587155963</v>
      </c>
      <c r="H73" s="38">
        <v>209.0</v>
      </c>
      <c r="I73" s="39"/>
      <c r="J73" s="40" t="s">
        <v>242</v>
      </c>
      <c r="K73" s="37">
        <f t="shared" si="3"/>
        <v>0.03211009174</v>
      </c>
      <c r="L73" s="38">
        <v>7.0</v>
      </c>
      <c r="M73" s="39"/>
      <c r="N73" s="40" t="s">
        <v>243</v>
      </c>
      <c r="O73" s="37">
        <f t="shared" si="4"/>
        <v>0.009174311927</v>
      </c>
      <c r="P73" s="38">
        <v>2.0</v>
      </c>
      <c r="Q73" s="41"/>
      <c r="R73" s="42"/>
      <c r="S73" s="37" t="str">
        <f t="shared" si="5"/>
        <v/>
      </c>
      <c r="T73" s="43"/>
      <c r="U73" s="41"/>
      <c r="V73" s="42"/>
      <c r="W73" s="37" t="str">
        <f t="shared" si="6"/>
        <v/>
      </c>
      <c r="X73" s="43"/>
      <c r="Y73" s="41"/>
      <c r="Z73" s="42"/>
      <c r="AA73" s="37" t="str">
        <f t="shared" si="8"/>
        <v/>
      </c>
      <c r="AB73" s="43"/>
      <c r="AE73" s="44"/>
    </row>
    <row r="74">
      <c r="A74" s="33">
        <v>143.0</v>
      </c>
      <c r="B74" s="34">
        <f t="shared" si="1"/>
        <v>206</v>
      </c>
      <c r="C74" s="35"/>
      <c r="D74" s="35" t="str">
        <f>VLOOKUP(A74,tmp!A$2:I$390,6,FALSE)</f>
        <v>Калужско-Рижская</v>
      </c>
      <c r="E74" s="35">
        <v>1987.0</v>
      </c>
      <c r="F74" s="45" t="s">
        <v>244</v>
      </c>
      <c r="G74" s="37">
        <f t="shared" si="2"/>
        <v>0.9611650485</v>
      </c>
      <c r="H74" s="38">
        <v>198.0</v>
      </c>
      <c r="I74" s="39"/>
      <c r="J74" s="40" t="s">
        <v>245</v>
      </c>
      <c r="K74" s="37">
        <f t="shared" si="3"/>
        <v>0.03398058252</v>
      </c>
      <c r="L74" s="38">
        <v>7.0</v>
      </c>
      <c r="M74" s="39"/>
      <c r="N74" s="40" t="s">
        <v>246</v>
      </c>
      <c r="O74" s="37">
        <f t="shared" si="4"/>
        <v>0.004854368932</v>
      </c>
      <c r="P74" s="38">
        <v>1.0</v>
      </c>
      <c r="Q74" s="41"/>
      <c r="R74" s="42"/>
      <c r="S74" s="37" t="str">
        <f t="shared" si="5"/>
        <v/>
      </c>
      <c r="T74" s="43"/>
      <c r="U74" s="41"/>
      <c r="V74" s="42"/>
      <c r="W74" s="37" t="str">
        <f t="shared" si="6"/>
        <v/>
      </c>
      <c r="X74" s="43"/>
      <c r="Y74" s="41"/>
      <c r="Z74" s="42"/>
      <c r="AA74" s="37" t="str">
        <f t="shared" si="8"/>
        <v/>
      </c>
      <c r="AB74" s="43"/>
      <c r="AE74" s="44"/>
    </row>
    <row r="75">
      <c r="A75" s="33">
        <v>541.0</v>
      </c>
      <c r="B75" s="34">
        <f t="shared" si="1"/>
        <v>208</v>
      </c>
      <c r="C75" s="35"/>
      <c r="D75" s="35" t="str">
        <f>VLOOKUP(A75,tmp!A$2:I$390,6,FALSE)</f>
        <v>Троицкая</v>
      </c>
      <c r="E75" s="35">
        <v>2024.0</v>
      </c>
      <c r="F75" s="45" t="s">
        <v>247</v>
      </c>
      <c r="G75" s="37">
        <f t="shared" si="2"/>
        <v>0.9615384615</v>
      </c>
      <c r="H75" s="38">
        <v>200.0</v>
      </c>
      <c r="I75" s="39"/>
      <c r="J75" s="40" t="s">
        <v>248</v>
      </c>
      <c r="K75" s="37">
        <f t="shared" si="3"/>
        <v>0.02884615385</v>
      </c>
      <c r="L75" s="38">
        <v>6.0</v>
      </c>
      <c r="M75" s="39"/>
      <c r="N75" s="40" t="s">
        <v>249</v>
      </c>
      <c r="O75" s="37">
        <f t="shared" si="4"/>
        <v>0.009615384615</v>
      </c>
      <c r="P75" s="38">
        <v>2.0</v>
      </c>
      <c r="Q75" s="41"/>
      <c r="R75" s="42"/>
      <c r="S75" s="37" t="str">
        <f t="shared" si="5"/>
        <v/>
      </c>
      <c r="T75" s="43"/>
      <c r="U75" s="41"/>
      <c r="V75" s="42"/>
      <c r="W75" s="37" t="str">
        <f t="shared" si="6"/>
        <v/>
      </c>
      <c r="X75" s="43"/>
      <c r="Y75" s="41"/>
      <c r="Z75" s="42"/>
      <c r="AA75" s="37" t="str">
        <f t="shared" si="8"/>
        <v/>
      </c>
      <c r="AB75" s="43"/>
      <c r="AE75" s="44"/>
    </row>
    <row r="76">
      <c r="A76" s="33">
        <v>8.0</v>
      </c>
      <c r="B76" s="34">
        <f t="shared" si="1"/>
        <v>210</v>
      </c>
      <c r="C76" s="35"/>
      <c r="D76" s="35" t="str">
        <f>VLOOKUP(A76,tmp!A$2:I$390,6,FALSE)</f>
        <v>Сокольническая</v>
      </c>
      <c r="E76" s="35">
        <v>1957.0</v>
      </c>
      <c r="F76" s="45" t="s">
        <v>250</v>
      </c>
      <c r="G76" s="37">
        <f t="shared" si="2"/>
        <v>0.9619047619</v>
      </c>
      <c r="H76" s="38">
        <v>202.0</v>
      </c>
      <c r="I76" s="39"/>
      <c r="J76" s="40" t="s">
        <v>251</v>
      </c>
      <c r="K76" s="37">
        <f t="shared" si="3"/>
        <v>0.02857142857</v>
      </c>
      <c r="L76" s="38">
        <v>6.0</v>
      </c>
      <c r="M76" s="39"/>
      <c r="N76" s="40" t="s">
        <v>252</v>
      </c>
      <c r="O76" s="37">
        <f t="shared" si="4"/>
        <v>0.009523809524</v>
      </c>
      <c r="P76" s="38">
        <v>2.0</v>
      </c>
      <c r="Q76" s="41"/>
      <c r="R76" s="42"/>
      <c r="S76" s="37" t="str">
        <f t="shared" si="5"/>
        <v/>
      </c>
      <c r="T76" s="43"/>
      <c r="U76" s="41"/>
      <c r="V76" s="42"/>
      <c r="W76" s="37" t="str">
        <f t="shared" si="6"/>
        <v/>
      </c>
      <c r="X76" s="43"/>
      <c r="Y76" s="41"/>
      <c r="Z76" s="42"/>
      <c r="AA76" s="37" t="str">
        <f t="shared" si="8"/>
        <v/>
      </c>
      <c r="AB76" s="43"/>
      <c r="AE76" s="44"/>
    </row>
    <row r="77">
      <c r="A77" s="33">
        <v>122.0</v>
      </c>
      <c r="B77" s="34">
        <f t="shared" si="1"/>
        <v>211</v>
      </c>
      <c r="C77" s="35"/>
      <c r="D77" s="35" t="str">
        <f>VLOOKUP(A77,tmp!A$2:I$390,6,FALSE)</f>
        <v>Серпуховско-Тимирязевская</v>
      </c>
      <c r="E77" s="35">
        <v>2002.0</v>
      </c>
      <c r="F77" s="65" t="s">
        <v>253</v>
      </c>
      <c r="G77" s="37">
        <f t="shared" si="2"/>
        <v>0.9620853081</v>
      </c>
      <c r="H77" s="38">
        <v>203.0</v>
      </c>
      <c r="I77" s="39"/>
      <c r="J77" s="40" t="s">
        <v>254</v>
      </c>
      <c r="K77" s="37">
        <f t="shared" si="3"/>
        <v>0.01895734597</v>
      </c>
      <c r="L77" s="38">
        <v>4.0</v>
      </c>
      <c r="M77" s="39"/>
      <c r="N77" s="40" t="s">
        <v>255</v>
      </c>
      <c r="O77" s="37">
        <f t="shared" si="4"/>
        <v>0.01421800948</v>
      </c>
      <c r="P77" s="38">
        <v>3.0</v>
      </c>
      <c r="Q77" s="41"/>
      <c r="R77" s="40" t="s">
        <v>256</v>
      </c>
      <c r="S77" s="37">
        <f t="shared" si="5"/>
        <v>0.004739336493</v>
      </c>
      <c r="T77" s="38">
        <v>1.0</v>
      </c>
      <c r="U77" s="41"/>
      <c r="V77" s="42"/>
      <c r="W77" s="37" t="str">
        <f t="shared" si="6"/>
        <v/>
      </c>
      <c r="X77" s="43"/>
      <c r="Y77" s="41"/>
      <c r="Z77" s="42"/>
      <c r="AA77" s="37" t="str">
        <f t="shared" si="8"/>
        <v/>
      </c>
      <c r="AB77" s="43"/>
      <c r="AE77" s="44"/>
    </row>
    <row r="78">
      <c r="A78" s="33">
        <v>255.0</v>
      </c>
      <c r="B78" s="34">
        <f t="shared" si="1"/>
        <v>212</v>
      </c>
      <c r="C78" s="35"/>
      <c r="D78" s="35" t="str">
        <f>VLOOKUP(A78,tmp!A$2:I$390,6,FALSE)</f>
        <v>Люблинско-Дмитровская</v>
      </c>
      <c r="E78" s="35">
        <v>2018.0</v>
      </c>
      <c r="F78" s="45" t="s">
        <v>257</v>
      </c>
      <c r="G78" s="37">
        <f t="shared" si="2"/>
        <v>0.9622641509</v>
      </c>
      <c r="H78" s="38">
        <v>204.0</v>
      </c>
      <c r="I78" s="39"/>
      <c r="J78" s="40" t="s">
        <v>258</v>
      </c>
      <c r="K78" s="37">
        <f t="shared" si="3"/>
        <v>0.01886792453</v>
      </c>
      <c r="L78" s="38">
        <v>4.0</v>
      </c>
      <c r="M78" s="39"/>
      <c r="N78" s="40" t="s">
        <v>259</v>
      </c>
      <c r="O78" s="37">
        <f t="shared" si="4"/>
        <v>0.0141509434</v>
      </c>
      <c r="P78" s="38">
        <v>3.0</v>
      </c>
      <c r="Q78" s="39"/>
      <c r="R78" s="40" t="s">
        <v>260</v>
      </c>
      <c r="S78" s="37">
        <f t="shared" si="5"/>
        <v>0.004716981132</v>
      </c>
      <c r="T78" s="38">
        <v>1.0</v>
      </c>
      <c r="U78" s="41"/>
      <c r="V78" s="42"/>
      <c r="W78" s="37" t="str">
        <f t="shared" si="6"/>
        <v/>
      </c>
      <c r="X78" s="43"/>
      <c r="Y78" s="41"/>
      <c r="Z78" s="42"/>
      <c r="AA78" s="37" t="str">
        <f t="shared" si="8"/>
        <v/>
      </c>
      <c r="AB78" s="43"/>
      <c r="AE78" s="44"/>
    </row>
    <row r="79">
      <c r="A79" s="33">
        <v>45.0</v>
      </c>
      <c r="B79" s="34">
        <f t="shared" si="1"/>
        <v>219</v>
      </c>
      <c r="C79" s="35"/>
      <c r="D79" s="35" t="str">
        <f>VLOOKUP(A79,tmp!A$2:I$390,6,FALSE)</f>
        <v>Филёвская</v>
      </c>
      <c r="E79" s="35">
        <v>1961.0</v>
      </c>
      <c r="F79" s="45" t="s">
        <v>261</v>
      </c>
      <c r="G79" s="37">
        <f t="shared" si="2"/>
        <v>0.9634703196</v>
      </c>
      <c r="H79" s="38">
        <v>211.0</v>
      </c>
      <c r="I79" s="39"/>
      <c r="J79" s="40" t="s">
        <v>262</v>
      </c>
      <c r="K79" s="37">
        <f t="shared" si="3"/>
        <v>0.01826484018</v>
      </c>
      <c r="L79" s="38">
        <v>4.0</v>
      </c>
      <c r="M79" s="39"/>
      <c r="N79" s="40" t="s">
        <v>263</v>
      </c>
      <c r="O79" s="37">
        <f t="shared" si="4"/>
        <v>0.01369863014</v>
      </c>
      <c r="P79" s="38">
        <v>3.0</v>
      </c>
      <c r="Q79" s="39"/>
      <c r="R79" s="40" t="s">
        <v>264</v>
      </c>
      <c r="S79" s="37">
        <f t="shared" si="5"/>
        <v>0.004566210046</v>
      </c>
      <c r="T79" s="38">
        <v>1.0</v>
      </c>
      <c r="U79" s="41"/>
      <c r="V79" s="42"/>
      <c r="W79" s="37" t="str">
        <f t="shared" si="6"/>
        <v/>
      </c>
      <c r="X79" s="43"/>
      <c r="Y79" s="41"/>
      <c r="Z79" s="42"/>
      <c r="AA79" s="37" t="str">
        <f t="shared" si="8"/>
        <v/>
      </c>
      <c r="AB79" s="43"/>
      <c r="AE79" s="44"/>
    </row>
    <row r="80">
      <c r="A80" s="33">
        <v>263.0</v>
      </c>
      <c r="B80" s="34">
        <f t="shared" si="1"/>
        <v>203</v>
      </c>
      <c r="C80" s="35"/>
      <c r="D80" s="35" t="str">
        <f>VLOOKUP(A80,tmp!A$2:I$390,6,FALSE)</f>
        <v>Солнцевская</v>
      </c>
      <c r="E80" s="35">
        <v>2018.0</v>
      </c>
      <c r="F80" s="45" t="s">
        <v>265</v>
      </c>
      <c r="G80" s="37">
        <f t="shared" si="2"/>
        <v>0.9655172414</v>
      </c>
      <c r="H80" s="38">
        <v>196.0</v>
      </c>
      <c r="I80" s="39"/>
      <c r="J80" s="40" t="s">
        <v>266</v>
      </c>
      <c r="K80" s="37">
        <f t="shared" si="3"/>
        <v>0.0197044335</v>
      </c>
      <c r="L80" s="38">
        <v>4.0</v>
      </c>
      <c r="M80" s="39"/>
      <c r="N80" s="40" t="s">
        <v>267</v>
      </c>
      <c r="O80" s="37">
        <f t="shared" si="4"/>
        <v>0.009852216749</v>
      </c>
      <c r="P80" s="38">
        <v>2.0</v>
      </c>
      <c r="Q80" s="39"/>
      <c r="R80" s="40" t="s">
        <v>268</v>
      </c>
      <c r="S80" s="37">
        <f t="shared" si="5"/>
        <v>0.004926108374</v>
      </c>
      <c r="T80" s="38">
        <v>1.0</v>
      </c>
      <c r="U80" s="41"/>
      <c r="V80" s="42"/>
      <c r="W80" s="37" t="str">
        <f t="shared" si="6"/>
        <v/>
      </c>
      <c r="X80" s="43"/>
      <c r="Y80" s="41"/>
      <c r="Z80" s="42"/>
      <c r="AA80" s="37" t="str">
        <f t="shared" si="8"/>
        <v/>
      </c>
      <c r="AB80" s="43"/>
      <c r="AE80" s="44"/>
    </row>
    <row r="81">
      <c r="A81" s="33">
        <v>151.0</v>
      </c>
      <c r="B81" s="34">
        <f t="shared" si="1"/>
        <v>206</v>
      </c>
      <c r="C81" s="35"/>
      <c r="D81" s="35" t="str">
        <f>VLOOKUP(A81,tmp!A$2:I$390,6,FALSE)</f>
        <v>Люблинско-Дмитровская</v>
      </c>
      <c r="E81" s="35">
        <v>1995.0</v>
      </c>
      <c r="F81" s="45" t="s">
        <v>269</v>
      </c>
      <c r="G81" s="37">
        <f t="shared" si="2"/>
        <v>0.9660194175</v>
      </c>
      <c r="H81" s="38">
        <v>199.0</v>
      </c>
      <c r="I81" s="39"/>
      <c r="J81" s="40" t="s">
        <v>270</v>
      </c>
      <c r="K81" s="37">
        <f t="shared" si="3"/>
        <v>0.02912621359</v>
      </c>
      <c r="L81" s="38">
        <v>6.0</v>
      </c>
      <c r="M81" s="39"/>
      <c r="N81" s="40" t="s">
        <v>271</v>
      </c>
      <c r="O81" s="37">
        <f t="shared" si="4"/>
        <v>0.004854368932</v>
      </c>
      <c r="P81" s="38">
        <v>1.0</v>
      </c>
      <c r="Q81" s="41"/>
      <c r="R81" s="42"/>
      <c r="S81" s="37" t="str">
        <f t="shared" si="5"/>
        <v/>
      </c>
      <c r="T81" s="43"/>
      <c r="U81" s="41"/>
      <c r="V81" s="42"/>
      <c r="W81" s="37" t="str">
        <f t="shared" si="6"/>
        <v/>
      </c>
      <c r="X81" s="43"/>
      <c r="Y81" s="41"/>
      <c r="Z81" s="42"/>
      <c r="AA81" s="37" t="str">
        <f t="shared" si="8"/>
        <v/>
      </c>
      <c r="AB81" s="43"/>
      <c r="AE81" s="44"/>
    </row>
    <row r="82">
      <c r="A82" s="33">
        <v>146.0</v>
      </c>
      <c r="B82" s="34">
        <f t="shared" si="1"/>
        <v>207</v>
      </c>
      <c r="C82" s="35"/>
      <c r="D82" s="35" t="str">
        <f>VLOOKUP(A82,tmp!A$2:I$390,6,FALSE)</f>
        <v>Калужско-Рижская</v>
      </c>
      <c r="E82" s="35">
        <v>2008.0</v>
      </c>
      <c r="F82" s="45" t="s">
        <v>272</v>
      </c>
      <c r="G82" s="37">
        <f t="shared" si="2"/>
        <v>0.9661835749</v>
      </c>
      <c r="H82" s="38">
        <v>200.0</v>
      </c>
      <c r="I82" s="39"/>
      <c r="J82" s="40" t="s">
        <v>273</v>
      </c>
      <c r="K82" s="37">
        <f t="shared" si="3"/>
        <v>0.01449275362</v>
      </c>
      <c r="L82" s="38">
        <v>3.0</v>
      </c>
      <c r="M82" s="39"/>
      <c r="N82" s="40" t="s">
        <v>274</v>
      </c>
      <c r="O82" s="37">
        <f t="shared" si="4"/>
        <v>0.009661835749</v>
      </c>
      <c r="P82" s="38">
        <v>2.0</v>
      </c>
      <c r="Q82" s="39"/>
      <c r="R82" s="40" t="s">
        <v>275</v>
      </c>
      <c r="S82" s="37">
        <f t="shared" si="5"/>
        <v>0.004830917874</v>
      </c>
      <c r="T82" s="38">
        <v>1.0</v>
      </c>
      <c r="U82" s="39"/>
      <c r="V82" s="40" t="s">
        <v>276</v>
      </c>
      <c r="W82" s="37">
        <f t="shared" si="6"/>
        <v>0.004830917874</v>
      </c>
      <c r="X82" s="38">
        <v>1.0</v>
      </c>
      <c r="Y82" s="41"/>
      <c r="Z82" s="42"/>
      <c r="AA82" s="37" t="str">
        <f t="shared" si="8"/>
        <v/>
      </c>
      <c r="AB82" s="43"/>
      <c r="AE82" s="44"/>
    </row>
    <row r="83">
      <c r="A83" s="33">
        <v>56.0</v>
      </c>
      <c r="B83" s="34">
        <f t="shared" si="1"/>
        <v>208</v>
      </c>
      <c r="C83" s="35"/>
      <c r="D83" s="35" t="str">
        <f>VLOOKUP(A83,tmp!A$2:I$390,6,FALSE)</f>
        <v>Таганско-Краснопресненская</v>
      </c>
      <c r="E83" s="35">
        <v>1975.0</v>
      </c>
      <c r="F83" s="45" t="s">
        <v>277</v>
      </c>
      <c r="G83" s="37">
        <f t="shared" si="2"/>
        <v>0.9663461538</v>
      </c>
      <c r="H83" s="38">
        <v>201.0</v>
      </c>
      <c r="I83" s="39"/>
      <c r="J83" s="40" t="s">
        <v>278</v>
      </c>
      <c r="K83" s="37">
        <f t="shared" si="3"/>
        <v>0.02884615385</v>
      </c>
      <c r="L83" s="38">
        <v>6.0</v>
      </c>
      <c r="M83" s="39"/>
      <c r="N83" s="40" t="s">
        <v>279</v>
      </c>
      <c r="O83" s="37">
        <f t="shared" si="4"/>
        <v>0.004807692308</v>
      </c>
      <c r="P83" s="38">
        <v>1.0</v>
      </c>
      <c r="Q83" s="41"/>
      <c r="R83" s="42"/>
      <c r="S83" s="37" t="str">
        <f t="shared" si="5"/>
        <v/>
      </c>
      <c r="T83" s="43"/>
      <c r="U83" s="41"/>
      <c r="V83" s="42"/>
      <c r="W83" s="37" t="str">
        <f t="shared" si="6"/>
        <v/>
      </c>
      <c r="X83" s="43"/>
      <c r="Y83" s="41"/>
      <c r="Z83" s="42"/>
      <c r="AA83" s="37" t="str">
        <f t="shared" si="8"/>
        <v/>
      </c>
      <c r="AB83" s="43"/>
      <c r="AE83" s="44"/>
    </row>
    <row r="84">
      <c r="A84" s="33">
        <v>342.0</v>
      </c>
      <c r="B84" s="34">
        <f t="shared" si="1"/>
        <v>209</v>
      </c>
      <c r="C84" s="35"/>
      <c r="D84" s="35" t="str">
        <f>VLOOKUP(A84,tmp!A$2:I$390,6,FALSE)</f>
        <v>МЦД-1</v>
      </c>
      <c r="E84" s="35">
        <v>2019.0</v>
      </c>
      <c r="F84" s="45" t="s">
        <v>280</v>
      </c>
      <c r="G84" s="37">
        <f t="shared" si="2"/>
        <v>0.966507177</v>
      </c>
      <c r="H84" s="38">
        <v>202.0</v>
      </c>
      <c r="I84" s="39"/>
      <c r="J84" s="40" t="s">
        <v>281</v>
      </c>
      <c r="K84" s="37">
        <f t="shared" si="3"/>
        <v>0.01435406699</v>
      </c>
      <c r="L84" s="38">
        <v>3.0</v>
      </c>
      <c r="M84" s="39"/>
      <c r="N84" s="40" t="s">
        <v>282</v>
      </c>
      <c r="O84" s="37">
        <f t="shared" si="4"/>
        <v>0.00956937799</v>
      </c>
      <c r="P84" s="38">
        <v>2.0</v>
      </c>
      <c r="Q84" s="39"/>
      <c r="R84" s="40" t="s">
        <v>283</v>
      </c>
      <c r="S84" s="37">
        <f t="shared" si="5"/>
        <v>0.00956937799</v>
      </c>
      <c r="T84" s="38">
        <v>2.0</v>
      </c>
      <c r="U84" s="41"/>
      <c r="V84" s="42"/>
      <c r="W84" s="37" t="str">
        <f t="shared" si="6"/>
        <v/>
      </c>
      <c r="X84" s="43"/>
      <c r="Y84" s="41"/>
      <c r="Z84" s="42"/>
      <c r="AA84" s="37" t="str">
        <f t="shared" si="8"/>
        <v/>
      </c>
      <c r="AB84" s="43"/>
      <c r="AE84" s="44"/>
    </row>
    <row r="85">
      <c r="A85" s="33">
        <v>212.0</v>
      </c>
      <c r="B85" s="34">
        <f t="shared" si="1"/>
        <v>209</v>
      </c>
      <c r="C85" s="35"/>
      <c r="D85" s="35" t="str">
        <f>VLOOKUP(A85,tmp!A$2:I$390,6,FALSE)</f>
        <v>МЦК</v>
      </c>
      <c r="E85" s="35">
        <v>2016.0</v>
      </c>
      <c r="F85" s="45" t="s">
        <v>284</v>
      </c>
      <c r="G85" s="37">
        <f t="shared" si="2"/>
        <v>0.966507177</v>
      </c>
      <c r="H85" s="38">
        <v>202.0</v>
      </c>
      <c r="I85" s="39"/>
      <c r="J85" s="40" t="s">
        <v>285</v>
      </c>
      <c r="K85" s="37">
        <f t="shared" si="3"/>
        <v>0.03349282297</v>
      </c>
      <c r="L85" s="38">
        <v>7.0</v>
      </c>
      <c r="M85" s="41"/>
      <c r="N85" s="42"/>
      <c r="O85" s="37" t="str">
        <f t="shared" si="4"/>
        <v/>
      </c>
      <c r="P85" s="43"/>
      <c r="Q85" s="41"/>
      <c r="R85" s="42"/>
      <c r="S85" s="37" t="str">
        <f t="shared" si="5"/>
        <v/>
      </c>
      <c r="T85" s="43"/>
      <c r="U85" s="41"/>
      <c r="V85" s="42"/>
      <c r="W85" s="37" t="str">
        <f t="shared" si="6"/>
        <v/>
      </c>
      <c r="X85" s="43"/>
      <c r="Y85" s="41"/>
      <c r="Z85" s="42"/>
      <c r="AA85" s="37" t="str">
        <f t="shared" si="8"/>
        <v/>
      </c>
      <c r="AB85" s="43"/>
      <c r="AE85" s="44"/>
    </row>
    <row r="86">
      <c r="A86" s="33">
        <v>553.0</v>
      </c>
      <c r="B86" s="34">
        <f t="shared" si="1"/>
        <v>210</v>
      </c>
      <c r="C86" s="35"/>
      <c r="D86" s="35" t="str">
        <f>VLOOKUP(A86,tmp!A$2:I$390,6,FALSE)</f>
        <v>Троицкая</v>
      </c>
      <c r="E86" s="35">
        <v>2025.0</v>
      </c>
      <c r="F86" s="45" t="s">
        <v>286</v>
      </c>
      <c r="G86" s="37">
        <f t="shared" si="2"/>
        <v>0.9666666667</v>
      </c>
      <c r="H86" s="38">
        <v>203.0</v>
      </c>
      <c r="I86" s="39"/>
      <c r="J86" s="40" t="s">
        <v>287</v>
      </c>
      <c r="K86" s="37">
        <f t="shared" si="3"/>
        <v>0.02380952381</v>
      </c>
      <c r="L86" s="38">
        <v>5.0</v>
      </c>
      <c r="M86" s="39"/>
      <c r="N86" s="40" t="s">
        <v>288</v>
      </c>
      <c r="O86" s="37">
        <f t="shared" si="4"/>
        <v>0.004761904762</v>
      </c>
      <c r="P86" s="38">
        <v>1.0</v>
      </c>
      <c r="Q86" s="39"/>
      <c r="R86" s="40" t="s">
        <v>289</v>
      </c>
      <c r="S86" s="37">
        <f t="shared" si="5"/>
        <v>0.004761904762</v>
      </c>
      <c r="T86" s="38">
        <v>1.0</v>
      </c>
      <c r="U86" s="41"/>
      <c r="V86" s="42"/>
      <c r="W86" s="37" t="str">
        <f t="shared" si="6"/>
        <v/>
      </c>
      <c r="X86" s="43"/>
      <c r="Y86" s="41"/>
      <c r="Z86" s="42"/>
      <c r="AA86" s="37" t="str">
        <f t="shared" si="8"/>
        <v/>
      </c>
      <c r="AB86" s="43"/>
      <c r="AE86" s="44"/>
    </row>
    <row r="87">
      <c r="A87" s="33">
        <v>90.0</v>
      </c>
      <c r="B87" s="34">
        <f t="shared" si="1"/>
        <v>211</v>
      </c>
      <c r="C87" s="35"/>
      <c r="D87" s="35" t="str">
        <f>VLOOKUP(A87,tmp!A$2:I$390,6,FALSE)</f>
        <v>Замоскворецкая</v>
      </c>
      <c r="E87" s="35">
        <v>1969.0</v>
      </c>
      <c r="F87" s="45" t="s">
        <v>290</v>
      </c>
      <c r="G87" s="37">
        <f t="shared" si="2"/>
        <v>0.9668246445</v>
      </c>
      <c r="H87" s="38">
        <v>204.0</v>
      </c>
      <c r="I87" s="39"/>
      <c r="J87" s="40" t="s">
        <v>291</v>
      </c>
      <c r="K87" s="37">
        <f t="shared" si="3"/>
        <v>0.02843601896</v>
      </c>
      <c r="L87" s="38">
        <v>6.0</v>
      </c>
      <c r="M87" s="39"/>
      <c r="N87" s="40" t="s">
        <v>292</v>
      </c>
      <c r="O87" s="37">
        <f t="shared" si="4"/>
        <v>0.004739336493</v>
      </c>
      <c r="P87" s="38">
        <v>1.0</v>
      </c>
      <c r="Q87" s="41"/>
      <c r="R87" s="42"/>
      <c r="S87" s="37" t="str">
        <f t="shared" si="5"/>
        <v/>
      </c>
      <c r="T87" s="43"/>
      <c r="U87" s="41"/>
      <c r="V87" s="42"/>
      <c r="W87" s="37" t="str">
        <f t="shared" si="6"/>
        <v/>
      </c>
      <c r="X87" s="43"/>
      <c r="Y87" s="41"/>
      <c r="Z87" s="42"/>
      <c r="AA87" s="37" t="str">
        <f t="shared" si="8"/>
        <v/>
      </c>
      <c r="AB87" s="43"/>
      <c r="AE87" s="44"/>
    </row>
    <row r="88">
      <c r="A88" s="33">
        <v>398.0</v>
      </c>
      <c r="B88" s="34">
        <f t="shared" si="1"/>
        <v>211</v>
      </c>
      <c r="C88" s="35"/>
      <c r="D88" s="35" t="str">
        <f>VLOOKUP(A88,tmp!A$2:I$390,6,FALSE)</f>
        <v>Люблинско-Дмитровская</v>
      </c>
      <c r="E88" s="35">
        <v>2023.0</v>
      </c>
      <c r="F88" s="45" t="s">
        <v>293</v>
      </c>
      <c r="G88" s="37">
        <f t="shared" si="2"/>
        <v>0.9668246445</v>
      </c>
      <c r="H88" s="38">
        <v>204.0</v>
      </c>
      <c r="I88" s="39"/>
      <c r="J88" s="40" t="s">
        <v>294</v>
      </c>
      <c r="K88" s="37">
        <f t="shared" si="3"/>
        <v>0.03317535545</v>
      </c>
      <c r="L88" s="38">
        <v>7.0</v>
      </c>
      <c r="M88" s="41"/>
      <c r="N88" s="42"/>
      <c r="O88" s="37" t="str">
        <f t="shared" si="4"/>
        <v/>
      </c>
      <c r="P88" s="43"/>
      <c r="Q88" s="41"/>
      <c r="R88" s="42"/>
      <c r="S88" s="37" t="str">
        <f t="shared" si="5"/>
        <v/>
      </c>
      <c r="T88" s="43"/>
      <c r="U88" s="41"/>
      <c r="V88" s="42"/>
      <c r="W88" s="37" t="str">
        <f t="shared" si="6"/>
        <v/>
      </c>
      <c r="X88" s="43"/>
      <c r="Y88" s="41"/>
      <c r="Z88" s="42"/>
      <c r="AA88" s="37" t="str">
        <f t="shared" si="8"/>
        <v/>
      </c>
      <c r="AB88" s="43"/>
      <c r="AE88" s="44"/>
    </row>
    <row r="89">
      <c r="A89" s="33">
        <v>54.0</v>
      </c>
      <c r="B89" s="34">
        <f t="shared" si="1"/>
        <v>212</v>
      </c>
      <c r="C89" s="35"/>
      <c r="D89" s="35" t="str">
        <f>VLOOKUP(A89,tmp!A$2:I$390,6,FALSE)</f>
        <v>Филёвская</v>
      </c>
      <c r="E89" s="35">
        <v>1990.0</v>
      </c>
      <c r="F89" s="45" t="s">
        <v>295</v>
      </c>
      <c r="G89" s="37">
        <f t="shared" si="2"/>
        <v>0.9669811321</v>
      </c>
      <c r="H89" s="38">
        <v>205.0</v>
      </c>
      <c r="I89" s="39"/>
      <c r="J89" s="40" t="s">
        <v>296</v>
      </c>
      <c r="K89" s="37">
        <f t="shared" si="3"/>
        <v>0.009433962264</v>
      </c>
      <c r="L89" s="38">
        <v>2.0</v>
      </c>
      <c r="M89" s="39"/>
      <c r="N89" s="40" t="s">
        <v>297</v>
      </c>
      <c r="O89" s="37">
        <f t="shared" si="4"/>
        <v>0.009433962264</v>
      </c>
      <c r="P89" s="38">
        <v>2.0</v>
      </c>
      <c r="Q89" s="39"/>
      <c r="R89" s="40" t="s">
        <v>298</v>
      </c>
      <c r="S89" s="37">
        <f t="shared" si="5"/>
        <v>0.009433962264</v>
      </c>
      <c r="T89" s="38">
        <v>2.0</v>
      </c>
      <c r="U89" s="39"/>
      <c r="V89" s="40" t="s">
        <v>299</v>
      </c>
      <c r="W89" s="37">
        <f t="shared" si="6"/>
        <v>0.004716981132</v>
      </c>
      <c r="X89" s="38">
        <v>1.0</v>
      </c>
      <c r="Y89" s="41"/>
      <c r="Z89" s="42"/>
      <c r="AA89" s="37" t="str">
        <f t="shared" si="8"/>
        <v/>
      </c>
      <c r="AB89" s="43"/>
      <c r="AE89" s="44"/>
    </row>
    <row r="90">
      <c r="A90" s="33">
        <v>282.0</v>
      </c>
      <c r="B90" s="34">
        <f t="shared" si="1"/>
        <v>212</v>
      </c>
      <c r="C90" s="35"/>
      <c r="D90" s="35" t="str">
        <f>VLOOKUP(A90,tmp!A$2:I$390,6,FALSE)</f>
        <v>Большая кольцевая</v>
      </c>
      <c r="E90" s="35">
        <v>2020.0</v>
      </c>
      <c r="F90" s="45" t="s">
        <v>300</v>
      </c>
      <c r="G90" s="37">
        <f t="shared" si="2"/>
        <v>0.9669811321</v>
      </c>
      <c r="H90" s="38">
        <v>205.0</v>
      </c>
      <c r="I90" s="39"/>
      <c r="J90" s="40" t="s">
        <v>301</v>
      </c>
      <c r="K90" s="37">
        <f t="shared" si="3"/>
        <v>0.02358490566</v>
      </c>
      <c r="L90" s="38">
        <v>5.0</v>
      </c>
      <c r="M90" s="39"/>
      <c r="N90" s="40" t="s">
        <v>302</v>
      </c>
      <c r="O90" s="37">
        <f t="shared" si="4"/>
        <v>0.009433962264</v>
      </c>
      <c r="P90" s="38">
        <v>2.0</v>
      </c>
      <c r="Q90" s="41"/>
      <c r="R90" s="42"/>
      <c r="S90" s="37" t="str">
        <f t="shared" si="5"/>
        <v/>
      </c>
      <c r="T90" s="43"/>
      <c r="U90" s="41"/>
      <c r="V90" s="42"/>
      <c r="W90" s="37" t="str">
        <f t="shared" si="6"/>
        <v/>
      </c>
      <c r="X90" s="43"/>
      <c r="Y90" s="41"/>
      <c r="Z90" s="42"/>
      <c r="AA90" s="37" t="str">
        <f t="shared" si="8"/>
        <v/>
      </c>
      <c r="AB90" s="43"/>
      <c r="AE90" s="44"/>
    </row>
    <row r="91">
      <c r="A91" s="33">
        <v>57.0</v>
      </c>
      <c r="B91" s="34">
        <f t="shared" si="1"/>
        <v>212</v>
      </c>
      <c r="C91" s="35"/>
      <c r="D91" s="35" t="str">
        <f>VLOOKUP(A91,tmp!A$2:I$390,6,FALSE)</f>
        <v>Таганско-Краснопресненская</v>
      </c>
      <c r="E91" s="35">
        <v>1975.0</v>
      </c>
      <c r="F91" s="45" t="s">
        <v>303</v>
      </c>
      <c r="G91" s="37">
        <f t="shared" si="2"/>
        <v>0.9669811321</v>
      </c>
      <c r="H91" s="38">
        <v>205.0</v>
      </c>
      <c r="I91" s="39"/>
      <c r="J91" s="40" t="s">
        <v>304</v>
      </c>
      <c r="K91" s="37">
        <f t="shared" si="3"/>
        <v>0.03301886792</v>
      </c>
      <c r="L91" s="38">
        <v>7.0</v>
      </c>
      <c r="M91" s="41"/>
      <c r="N91" s="42"/>
      <c r="O91" s="37" t="str">
        <f t="shared" si="4"/>
        <v/>
      </c>
      <c r="P91" s="43"/>
      <c r="Q91" s="41"/>
      <c r="R91" s="42"/>
      <c r="S91" s="37" t="str">
        <f t="shared" si="5"/>
        <v/>
      </c>
      <c r="T91" s="43"/>
      <c r="U91" s="41"/>
      <c r="V91" s="42"/>
      <c r="W91" s="37" t="str">
        <f t="shared" si="6"/>
        <v/>
      </c>
      <c r="X91" s="43"/>
      <c r="Y91" s="41"/>
      <c r="Z91" s="42"/>
      <c r="AA91" s="37" t="str">
        <f t="shared" si="8"/>
        <v/>
      </c>
      <c r="AB91" s="43"/>
      <c r="AE91" s="44"/>
    </row>
    <row r="92">
      <c r="A92" s="33">
        <v>35.0</v>
      </c>
      <c r="B92" s="34">
        <f t="shared" si="1"/>
        <v>213</v>
      </c>
      <c r="C92" s="35"/>
      <c r="D92" s="35" t="str">
        <f>VLOOKUP(A92,tmp!A$2:I$390,6,FALSE)</f>
        <v>Арбатско-Покровская</v>
      </c>
      <c r="E92" s="35">
        <v>1944.0</v>
      </c>
      <c r="F92" s="45" t="s">
        <v>305</v>
      </c>
      <c r="G92" s="37">
        <f t="shared" si="2"/>
        <v>0.9671361502</v>
      </c>
      <c r="H92" s="38">
        <v>206.0</v>
      </c>
      <c r="I92" s="39"/>
      <c r="J92" s="40" t="s">
        <v>306</v>
      </c>
      <c r="K92" s="37">
        <f t="shared" si="3"/>
        <v>0.01877934272</v>
      </c>
      <c r="L92" s="38">
        <v>4.0</v>
      </c>
      <c r="M92" s="39"/>
      <c r="N92" s="40" t="s">
        <v>307</v>
      </c>
      <c r="O92" s="37">
        <f t="shared" si="4"/>
        <v>0.009389671362</v>
      </c>
      <c r="P92" s="38">
        <v>2.0</v>
      </c>
      <c r="Q92" s="39"/>
      <c r="R92" s="40" t="s">
        <v>308</v>
      </c>
      <c r="S92" s="37">
        <f t="shared" si="5"/>
        <v>0.004694835681</v>
      </c>
      <c r="T92" s="38">
        <v>1.0</v>
      </c>
      <c r="U92" s="41"/>
      <c r="V92" s="42"/>
      <c r="W92" s="37" t="str">
        <f t="shared" si="6"/>
        <v/>
      </c>
      <c r="X92" s="43"/>
      <c r="Y92" s="41"/>
      <c r="Z92" s="42"/>
      <c r="AA92" s="37" t="str">
        <f t="shared" si="8"/>
        <v/>
      </c>
      <c r="AB92" s="43"/>
      <c r="AE92" s="44"/>
    </row>
    <row r="93">
      <c r="A93" s="33">
        <v>91.0</v>
      </c>
      <c r="B93" s="34">
        <f t="shared" si="1"/>
        <v>214</v>
      </c>
      <c r="C93" s="35"/>
      <c r="D93" s="35" t="str">
        <f>VLOOKUP(A93,tmp!A$2:I$390,6,FALSE)</f>
        <v>Замоскворецкая</v>
      </c>
      <c r="E93" s="35">
        <v>1969.0</v>
      </c>
      <c r="F93" s="45" t="s">
        <v>309</v>
      </c>
      <c r="G93" s="37">
        <f t="shared" si="2"/>
        <v>0.9672897196</v>
      </c>
      <c r="H93" s="38">
        <v>207.0</v>
      </c>
      <c r="I93" s="39"/>
      <c r="J93" s="40" t="s">
        <v>310</v>
      </c>
      <c r="K93" s="37">
        <f t="shared" si="3"/>
        <v>0.02803738318</v>
      </c>
      <c r="L93" s="38">
        <v>6.0</v>
      </c>
      <c r="M93" s="39"/>
      <c r="N93" s="40" t="s">
        <v>311</v>
      </c>
      <c r="O93" s="37">
        <f t="shared" si="4"/>
        <v>0.004672897196</v>
      </c>
      <c r="P93" s="38">
        <v>1.0</v>
      </c>
      <c r="Q93" s="41"/>
      <c r="R93" s="42"/>
      <c r="S93" s="37" t="str">
        <f t="shared" si="5"/>
        <v/>
      </c>
      <c r="T93" s="43"/>
      <c r="U93" s="41"/>
      <c r="V93" s="42"/>
      <c r="W93" s="37" t="str">
        <f t="shared" si="6"/>
        <v/>
      </c>
      <c r="X93" s="43"/>
      <c r="Y93" s="41"/>
      <c r="Z93" s="42"/>
      <c r="AA93" s="37" t="str">
        <f t="shared" si="8"/>
        <v/>
      </c>
      <c r="AB93" s="43"/>
      <c r="AE93" s="44"/>
    </row>
    <row r="94">
      <c r="A94" s="33">
        <v>117.0</v>
      </c>
      <c r="B94" s="34">
        <f t="shared" si="1"/>
        <v>214</v>
      </c>
      <c r="C94" s="35"/>
      <c r="D94" s="35" t="str">
        <f>VLOOKUP(A94,tmp!A$2:I$390,6,FALSE)</f>
        <v>Серпуховско-Тимирязевская</v>
      </c>
      <c r="E94" s="35">
        <v>1983.0</v>
      </c>
      <c r="F94" s="45" t="s">
        <v>312</v>
      </c>
      <c r="G94" s="37">
        <f t="shared" si="2"/>
        <v>0.9672897196</v>
      </c>
      <c r="H94" s="38">
        <v>207.0</v>
      </c>
      <c r="I94" s="39"/>
      <c r="J94" s="40" t="s">
        <v>313</v>
      </c>
      <c r="K94" s="37">
        <f t="shared" si="3"/>
        <v>0.02336448598</v>
      </c>
      <c r="L94" s="38">
        <v>5.0</v>
      </c>
      <c r="M94" s="39"/>
      <c r="N94" s="40" t="s">
        <v>314</v>
      </c>
      <c r="O94" s="37">
        <f t="shared" si="4"/>
        <v>0.009345794393</v>
      </c>
      <c r="P94" s="38">
        <v>2.0</v>
      </c>
      <c r="Q94" s="41"/>
      <c r="R94" s="42"/>
      <c r="S94" s="37" t="str">
        <f t="shared" si="5"/>
        <v/>
      </c>
      <c r="T94" s="43"/>
      <c r="U94" s="41"/>
      <c r="V94" s="42"/>
      <c r="W94" s="37" t="str">
        <f t="shared" si="6"/>
        <v/>
      </c>
      <c r="X94" s="43"/>
      <c r="Y94" s="41"/>
      <c r="Z94" s="42"/>
      <c r="AA94" s="37" t="str">
        <f t="shared" si="8"/>
        <v/>
      </c>
      <c r="AB94" s="43"/>
      <c r="AE94" s="44"/>
    </row>
    <row r="95">
      <c r="A95" s="33">
        <v>62.0</v>
      </c>
      <c r="B95" s="34">
        <f t="shared" si="1"/>
        <v>215</v>
      </c>
      <c r="C95" s="35"/>
      <c r="D95" s="35" t="str">
        <f>VLOOKUP(A95,tmp!A$2:I$390,6,FALSE)</f>
        <v>Таганско-Краснопресненская</v>
      </c>
      <c r="E95" s="35">
        <v>1972.0</v>
      </c>
      <c r="F95" s="45" t="s">
        <v>315</v>
      </c>
      <c r="G95" s="37">
        <f t="shared" si="2"/>
        <v>0.9674418605</v>
      </c>
      <c r="H95" s="38">
        <v>208.0</v>
      </c>
      <c r="I95" s="39"/>
      <c r="J95" s="40" t="s">
        <v>316</v>
      </c>
      <c r="K95" s="37">
        <f t="shared" si="3"/>
        <v>0.01860465116</v>
      </c>
      <c r="L95" s="38">
        <v>4.0</v>
      </c>
      <c r="M95" s="39"/>
      <c r="N95" s="40" t="s">
        <v>317</v>
      </c>
      <c r="O95" s="37">
        <f t="shared" si="4"/>
        <v>0.009302325581</v>
      </c>
      <c r="P95" s="38">
        <v>2.0</v>
      </c>
      <c r="Q95" s="39"/>
      <c r="R95" s="40" t="s">
        <v>318</v>
      </c>
      <c r="S95" s="37">
        <f t="shared" si="5"/>
        <v>0.004651162791</v>
      </c>
      <c r="T95" s="38">
        <v>1.0</v>
      </c>
      <c r="U95" s="41"/>
      <c r="V95" s="42"/>
      <c r="W95" s="37" t="str">
        <f t="shared" si="6"/>
        <v/>
      </c>
      <c r="X95" s="43"/>
      <c r="Y95" s="41"/>
      <c r="Z95" s="42"/>
      <c r="AA95" s="37" t="str">
        <f t="shared" si="8"/>
        <v/>
      </c>
      <c r="AB95" s="43"/>
      <c r="AE95" s="44"/>
    </row>
    <row r="96">
      <c r="A96" s="33">
        <v>385.0</v>
      </c>
      <c r="B96" s="34">
        <f t="shared" si="1"/>
        <v>217</v>
      </c>
      <c r="C96" s="35"/>
      <c r="D96" s="35" t="str">
        <f>VLOOKUP(A96,tmp!A$2:I$390,6,FALSE)</f>
        <v>МЦД-2</v>
      </c>
      <c r="E96" s="35">
        <v>2019.0</v>
      </c>
      <c r="F96" s="65" t="s">
        <v>319</v>
      </c>
      <c r="G96" s="37">
        <f t="shared" si="2"/>
        <v>0.9677419355</v>
      </c>
      <c r="H96" s="38">
        <v>210.0</v>
      </c>
      <c r="I96" s="39"/>
      <c r="J96" s="40" t="s">
        <v>320</v>
      </c>
      <c r="K96" s="37">
        <f t="shared" si="3"/>
        <v>0.02764976959</v>
      </c>
      <c r="L96" s="38">
        <v>6.0</v>
      </c>
      <c r="M96" s="39"/>
      <c r="N96" s="40" t="s">
        <v>321</v>
      </c>
      <c r="O96" s="37">
        <f t="shared" si="4"/>
        <v>0.004608294931</v>
      </c>
      <c r="P96" s="38">
        <v>1.0</v>
      </c>
      <c r="Q96" s="41"/>
      <c r="R96" s="42"/>
      <c r="S96" s="37" t="str">
        <f t="shared" si="5"/>
        <v/>
      </c>
      <c r="T96" s="43"/>
      <c r="U96" s="41"/>
      <c r="V96" s="42"/>
      <c r="W96" s="37" t="str">
        <f t="shared" si="6"/>
        <v/>
      </c>
      <c r="X96" s="43"/>
      <c r="Y96" s="41"/>
      <c r="Z96" s="42"/>
      <c r="AA96" s="37" t="str">
        <f t="shared" si="8"/>
        <v/>
      </c>
      <c r="AB96" s="43"/>
      <c r="AE96" s="44"/>
    </row>
    <row r="97">
      <c r="A97" s="33">
        <v>113.0</v>
      </c>
      <c r="B97" s="34">
        <f t="shared" si="1"/>
        <v>217</v>
      </c>
      <c r="C97" s="35"/>
      <c r="D97" s="35" t="str">
        <f>VLOOKUP(A97,tmp!A$2:I$390,6,FALSE)</f>
        <v>Серпуховско-Тимирязевская</v>
      </c>
      <c r="E97" s="35">
        <v>1983.0</v>
      </c>
      <c r="F97" s="45" t="s">
        <v>322</v>
      </c>
      <c r="G97" s="37">
        <f t="shared" si="2"/>
        <v>0.9677419355</v>
      </c>
      <c r="H97" s="38">
        <v>210.0</v>
      </c>
      <c r="I97" s="39"/>
      <c r="J97" s="40" t="s">
        <v>323</v>
      </c>
      <c r="K97" s="37">
        <f t="shared" si="3"/>
        <v>0.02764976959</v>
      </c>
      <c r="L97" s="38">
        <v>6.0</v>
      </c>
      <c r="M97" s="39"/>
      <c r="N97" s="40" t="s">
        <v>324</v>
      </c>
      <c r="O97" s="37">
        <f t="shared" si="4"/>
        <v>0.004608294931</v>
      </c>
      <c r="P97" s="38">
        <v>1.0</v>
      </c>
      <c r="Q97" s="41"/>
      <c r="R97" s="42"/>
      <c r="S97" s="37" t="str">
        <f t="shared" si="5"/>
        <v/>
      </c>
      <c r="T97" s="43"/>
      <c r="U97" s="41"/>
      <c r="V97" s="42"/>
      <c r="W97" s="37" t="str">
        <f t="shared" si="6"/>
        <v/>
      </c>
      <c r="X97" s="43"/>
      <c r="Y97" s="41"/>
      <c r="Z97" s="42"/>
      <c r="AA97" s="37" t="str">
        <f t="shared" si="8"/>
        <v/>
      </c>
      <c r="AB97" s="43"/>
      <c r="AE97" s="44"/>
    </row>
    <row r="98">
      <c r="A98" s="33">
        <v>96.0</v>
      </c>
      <c r="B98" s="34">
        <f t="shared" si="1"/>
        <v>201</v>
      </c>
      <c r="C98" s="35"/>
      <c r="D98" s="35" t="str">
        <f>VLOOKUP(A98,tmp!A$2:I$390,6,FALSE)</f>
        <v>Замоскворецкая</v>
      </c>
      <c r="E98" s="35">
        <v>1985.0</v>
      </c>
      <c r="F98" s="45" t="s">
        <v>325</v>
      </c>
      <c r="G98" s="37">
        <f t="shared" si="2"/>
        <v>0.9701492537</v>
      </c>
      <c r="H98" s="38">
        <v>195.0</v>
      </c>
      <c r="I98" s="39"/>
      <c r="J98" s="40" t="s">
        <v>326</v>
      </c>
      <c r="K98" s="37">
        <f t="shared" si="3"/>
        <v>0.009950248756</v>
      </c>
      <c r="L98" s="38">
        <v>2.0</v>
      </c>
      <c r="M98" s="39"/>
      <c r="N98" s="40" t="s">
        <v>327</v>
      </c>
      <c r="O98" s="37">
        <f t="shared" si="4"/>
        <v>0.009950248756</v>
      </c>
      <c r="P98" s="38">
        <v>2.0</v>
      </c>
      <c r="Q98" s="39"/>
      <c r="R98" s="40" t="s">
        <v>328</v>
      </c>
      <c r="S98" s="37">
        <f t="shared" si="5"/>
        <v>0.004975124378</v>
      </c>
      <c r="T98" s="38">
        <v>1.0</v>
      </c>
      <c r="U98" s="39"/>
      <c r="V98" s="40" t="s">
        <v>329</v>
      </c>
      <c r="W98" s="37">
        <f t="shared" si="6"/>
        <v>0.004975124378</v>
      </c>
      <c r="X98" s="38">
        <v>1.0</v>
      </c>
      <c r="Y98" s="41"/>
      <c r="Z98" s="42"/>
      <c r="AA98" s="37" t="str">
        <f t="shared" si="8"/>
        <v/>
      </c>
      <c r="AB98" s="43"/>
      <c r="AE98" s="44"/>
    </row>
    <row r="99">
      <c r="A99" s="33">
        <v>240.0</v>
      </c>
      <c r="B99" s="34">
        <f t="shared" si="1"/>
        <v>201</v>
      </c>
      <c r="C99" s="35"/>
      <c r="D99" s="35" t="str">
        <f>VLOOKUP(A99,tmp!A$2:I$390,6,FALSE)</f>
        <v>Люблинско-Дмитровская</v>
      </c>
      <c r="E99" s="35">
        <v>2016.0</v>
      </c>
      <c r="F99" s="45" t="s">
        <v>330</v>
      </c>
      <c r="G99" s="37">
        <f t="shared" si="2"/>
        <v>0.9701492537</v>
      </c>
      <c r="H99" s="38">
        <v>195.0</v>
      </c>
      <c r="I99" s="39"/>
      <c r="J99" s="40" t="s">
        <v>331</v>
      </c>
      <c r="K99" s="37">
        <f t="shared" si="3"/>
        <v>0.02487562189</v>
      </c>
      <c r="L99" s="38">
        <v>5.0</v>
      </c>
      <c r="M99" s="39"/>
      <c r="N99" s="40" t="s">
        <v>332</v>
      </c>
      <c r="O99" s="37">
        <f t="shared" si="4"/>
        <v>0.004975124378</v>
      </c>
      <c r="P99" s="38">
        <v>1.0</v>
      </c>
      <c r="Q99" s="41"/>
      <c r="R99" s="42"/>
      <c r="S99" s="37" t="str">
        <f t="shared" si="5"/>
        <v/>
      </c>
      <c r="T99" s="43"/>
      <c r="U99" s="41"/>
      <c r="V99" s="42"/>
      <c r="W99" s="37" t="str">
        <f t="shared" si="6"/>
        <v/>
      </c>
      <c r="X99" s="43"/>
      <c r="Y99" s="41"/>
      <c r="Z99" s="42"/>
      <c r="AA99" s="37" t="str">
        <f t="shared" si="8"/>
        <v/>
      </c>
      <c r="AB99" s="43"/>
      <c r="AE99" s="44"/>
    </row>
    <row r="100">
      <c r="A100" s="33">
        <v>290.0</v>
      </c>
      <c r="B100" s="34">
        <f t="shared" si="1"/>
        <v>202</v>
      </c>
      <c r="C100" s="35"/>
      <c r="D100" s="35" t="str">
        <f>VLOOKUP(A100,tmp!A$2:I$390,6,FALSE)</f>
        <v>Некрасовская</v>
      </c>
      <c r="E100" s="35">
        <v>2020.0</v>
      </c>
      <c r="F100" s="45" t="s">
        <v>333</v>
      </c>
      <c r="G100" s="37">
        <f t="shared" si="2"/>
        <v>0.9702970297</v>
      </c>
      <c r="H100" s="38">
        <v>196.0</v>
      </c>
      <c r="I100" s="39"/>
      <c r="J100" s="40" t="s">
        <v>334</v>
      </c>
      <c r="K100" s="37">
        <f t="shared" si="3"/>
        <v>0.0297029703</v>
      </c>
      <c r="L100" s="38">
        <v>6.0</v>
      </c>
      <c r="M100" s="41"/>
      <c r="N100" s="42"/>
      <c r="O100" s="37" t="str">
        <f t="shared" si="4"/>
        <v/>
      </c>
      <c r="P100" s="43"/>
      <c r="Q100" s="41"/>
      <c r="R100" s="42"/>
      <c r="S100" s="37" t="str">
        <f t="shared" si="5"/>
        <v/>
      </c>
      <c r="T100" s="43"/>
      <c r="U100" s="41"/>
      <c r="V100" s="42"/>
      <c r="W100" s="37" t="str">
        <f t="shared" si="6"/>
        <v/>
      </c>
      <c r="X100" s="43"/>
      <c r="Y100" s="41"/>
      <c r="Z100" s="42"/>
      <c r="AA100" s="37" t="str">
        <f t="shared" si="8"/>
        <v/>
      </c>
      <c r="AB100" s="43"/>
      <c r="AE100" s="44"/>
    </row>
    <row r="101">
      <c r="A101" s="33">
        <v>128.0</v>
      </c>
      <c r="B101" s="34">
        <f t="shared" si="1"/>
        <v>203</v>
      </c>
      <c r="C101" s="35"/>
      <c r="D101" s="35" t="str">
        <f>VLOOKUP(A101,tmp!A$2:I$390,6,FALSE)</f>
        <v>Калужско-Рижская</v>
      </c>
      <c r="E101" s="35">
        <v>1990.0</v>
      </c>
      <c r="F101" s="45" t="s">
        <v>335</v>
      </c>
      <c r="G101" s="37">
        <f t="shared" si="2"/>
        <v>0.9704433498</v>
      </c>
      <c r="H101" s="38">
        <v>197.0</v>
      </c>
      <c r="I101" s="39"/>
      <c r="J101" s="40" t="s">
        <v>336</v>
      </c>
      <c r="K101" s="37">
        <f t="shared" si="3"/>
        <v>0.0197044335</v>
      </c>
      <c r="L101" s="38">
        <v>4.0</v>
      </c>
      <c r="M101" s="39"/>
      <c r="N101" s="40" t="s">
        <v>337</v>
      </c>
      <c r="O101" s="37">
        <f t="shared" si="4"/>
        <v>0.004926108374</v>
      </c>
      <c r="P101" s="38">
        <v>1.0</v>
      </c>
      <c r="Q101" s="39"/>
      <c r="R101" s="40" t="s">
        <v>338</v>
      </c>
      <c r="S101" s="37">
        <f t="shared" si="5"/>
        <v>0.004926108374</v>
      </c>
      <c r="T101" s="38">
        <v>1.0</v>
      </c>
      <c r="U101" s="41"/>
      <c r="V101" s="42"/>
      <c r="W101" s="37" t="str">
        <f t="shared" si="6"/>
        <v/>
      </c>
      <c r="X101" s="43"/>
      <c r="Y101" s="41"/>
      <c r="Z101" s="42"/>
      <c r="AA101" s="37" t="str">
        <f t="shared" si="8"/>
        <v/>
      </c>
      <c r="AB101" s="43"/>
      <c r="AE101" s="44"/>
    </row>
    <row r="102">
      <c r="A102" s="33">
        <v>72.0</v>
      </c>
      <c r="B102" s="34">
        <f t="shared" si="1"/>
        <v>206</v>
      </c>
      <c r="C102" s="35"/>
      <c r="D102" s="35" t="str">
        <f>VLOOKUP(A102,tmp!A$2:I$390,6,FALSE)</f>
        <v>Таганско-Краснопресненская</v>
      </c>
      <c r="E102" s="35">
        <v>1966.0</v>
      </c>
      <c r="F102" s="45" t="s">
        <v>339</v>
      </c>
      <c r="G102" s="37">
        <f t="shared" si="2"/>
        <v>0.9708737864</v>
      </c>
      <c r="H102" s="38">
        <v>200.0</v>
      </c>
      <c r="I102" s="39"/>
      <c r="J102" s="40" t="s">
        <v>340</v>
      </c>
      <c r="K102" s="37">
        <f t="shared" si="3"/>
        <v>0.01941747573</v>
      </c>
      <c r="L102" s="38">
        <v>4.0</v>
      </c>
      <c r="M102" s="39"/>
      <c r="N102" s="40" t="s">
        <v>341</v>
      </c>
      <c r="O102" s="37">
        <f t="shared" si="4"/>
        <v>0.009708737864</v>
      </c>
      <c r="P102" s="38">
        <v>2.0</v>
      </c>
      <c r="Q102" s="41"/>
      <c r="R102" s="42"/>
      <c r="S102" s="37" t="str">
        <f t="shared" si="5"/>
        <v/>
      </c>
      <c r="T102" s="43"/>
      <c r="U102" s="41"/>
      <c r="V102" s="42"/>
      <c r="W102" s="37" t="str">
        <f t="shared" si="6"/>
        <v/>
      </c>
      <c r="X102" s="43"/>
      <c r="Y102" s="41"/>
      <c r="Z102" s="42"/>
      <c r="AA102" s="37" t="str">
        <f t="shared" si="8"/>
        <v/>
      </c>
      <c r="AB102" s="43"/>
      <c r="AE102" s="44"/>
    </row>
    <row r="103">
      <c r="A103" s="33">
        <v>544.0</v>
      </c>
      <c r="B103" s="34">
        <f t="shared" si="1"/>
        <v>207</v>
      </c>
      <c r="C103" s="35"/>
      <c r="D103" s="35" t="str">
        <f>VLOOKUP(A103,tmp!A$2:I$390,6,FALSE)</f>
        <v>Троицкая</v>
      </c>
      <c r="E103" s="35">
        <v>2026.0</v>
      </c>
      <c r="F103" s="45" t="s">
        <v>342</v>
      </c>
      <c r="G103" s="37">
        <f t="shared" si="2"/>
        <v>0.9710144928</v>
      </c>
      <c r="H103" s="38">
        <v>201.0</v>
      </c>
      <c r="I103" s="39"/>
      <c r="J103" s="40" t="s">
        <v>343</v>
      </c>
      <c r="K103" s="37">
        <f t="shared" si="3"/>
        <v>0.01449275362</v>
      </c>
      <c r="L103" s="38">
        <v>3.0</v>
      </c>
      <c r="M103" s="39"/>
      <c r="N103" s="40" t="s">
        <v>344</v>
      </c>
      <c r="O103" s="37">
        <f t="shared" si="4"/>
        <v>0.01449275362</v>
      </c>
      <c r="P103" s="38">
        <v>3.0</v>
      </c>
      <c r="Q103" s="41"/>
      <c r="R103" s="42"/>
      <c r="S103" s="37" t="str">
        <f t="shared" si="5"/>
        <v/>
      </c>
      <c r="T103" s="43"/>
      <c r="U103" s="41"/>
      <c r="V103" s="42"/>
      <c r="W103" s="37" t="str">
        <f t="shared" si="6"/>
        <v/>
      </c>
      <c r="X103" s="43"/>
      <c r="Y103" s="41"/>
      <c r="Z103" s="42"/>
      <c r="AA103" s="37" t="str">
        <f t="shared" si="8"/>
        <v/>
      </c>
      <c r="AB103" s="43"/>
      <c r="AE103" s="44"/>
    </row>
    <row r="104">
      <c r="A104" s="33">
        <v>20.0</v>
      </c>
      <c r="B104" s="34">
        <f t="shared" si="1"/>
        <v>207</v>
      </c>
      <c r="C104" s="35"/>
      <c r="D104" s="35" t="str">
        <f>VLOOKUP(A104,tmp!A$2:I$390,6,FALSE)</f>
        <v>Арбатско-Покровская</v>
      </c>
      <c r="E104" s="35">
        <v>2012.0</v>
      </c>
      <c r="F104" s="65" t="s">
        <v>345</v>
      </c>
      <c r="G104" s="37">
        <f t="shared" si="2"/>
        <v>0.9710144928</v>
      </c>
      <c r="H104" s="38">
        <v>201.0</v>
      </c>
      <c r="I104" s="39"/>
      <c r="J104" s="40" t="s">
        <v>346</v>
      </c>
      <c r="K104" s="37">
        <f t="shared" si="3"/>
        <v>0.02415458937</v>
      </c>
      <c r="L104" s="38">
        <v>5.0</v>
      </c>
      <c r="M104" s="39"/>
      <c r="N104" s="40" t="s">
        <v>347</v>
      </c>
      <c r="O104" s="37">
        <f t="shared" si="4"/>
        <v>0.004830917874</v>
      </c>
      <c r="P104" s="38">
        <v>1.0</v>
      </c>
      <c r="Q104" s="41"/>
      <c r="R104" s="42"/>
      <c r="S104" s="37" t="str">
        <f t="shared" si="5"/>
        <v/>
      </c>
      <c r="T104" s="43"/>
      <c r="U104" s="41"/>
      <c r="V104" s="42"/>
      <c r="W104" s="37" t="str">
        <f t="shared" si="6"/>
        <v/>
      </c>
      <c r="X104" s="43"/>
      <c r="Y104" s="41"/>
      <c r="Z104" s="42"/>
      <c r="AA104" s="37" t="str">
        <f t="shared" si="8"/>
        <v/>
      </c>
      <c r="AB104" s="43"/>
      <c r="AE104" s="44"/>
    </row>
    <row r="105">
      <c r="A105" s="33">
        <v>153.0</v>
      </c>
      <c r="B105" s="34">
        <f t="shared" si="1"/>
        <v>209</v>
      </c>
      <c r="C105" s="35"/>
      <c r="D105" s="35" t="str">
        <f>VLOOKUP(A105,tmp!A$2:I$390,6,FALSE)</f>
        <v>Люблинско-Дмитровская</v>
      </c>
      <c r="E105" s="35">
        <v>1995.0</v>
      </c>
      <c r="F105" s="45" t="s">
        <v>348</v>
      </c>
      <c r="G105" s="37">
        <f t="shared" si="2"/>
        <v>0.971291866</v>
      </c>
      <c r="H105" s="38">
        <v>203.0</v>
      </c>
      <c r="I105" s="39"/>
      <c r="J105" s="40" t="s">
        <v>349</v>
      </c>
      <c r="K105" s="37">
        <f t="shared" si="3"/>
        <v>0.00956937799</v>
      </c>
      <c r="L105" s="38">
        <v>2.0</v>
      </c>
      <c r="M105" s="39"/>
      <c r="N105" s="40" t="s">
        <v>350</v>
      </c>
      <c r="O105" s="37">
        <f t="shared" si="4"/>
        <v>0.004784688995</v>
      </c>
      <c r="P105" s="38">
        <v>1.0</v>
      </c>
      <c r="Q105" s="41"/>
      <c r="R105" s="40" t="s">
        <v>351</v>
      </c>
      <c r="S105" s="37">
        <f t="shared" si="5"/>
        <v>0.004784688995</v>
      </c>
      <c r="T105" s="38">
        <v>1.0</v>
      </c>
      <c r="U105" s="41"/>
      <c r="V105" s="40" t="s">
        <v>352</v>
      </c>
      <c r="W105" s="37">
        <f t="shared" si="6"/>
        <v>0.004784688995</v>
      </c>
      <c r="X105" s="38">
        <v>1.0</v>
      </c>
      <c r="Y105" s="41"/>
      <c r="Z105" s="40" t="s">
        <v>353</v>
      </c>
      <c r="AA105" s="37">
        <f t="shared" si="8"/>
        <v>0.004784688995</v>
      </c>
      <c r="AB105" s="38">
        <v>1.0</v>
      </c>
      <c r="AE105" s="44"/>
    </row>
    <row r="106">
      <c r="A106" s="33">
        <v>85.0</v>
      </c>
      <c r="B106" s="34">
        <f t="shared" si="1"/>
        <v>210</v>
      </c>
      <c r="C106" s="35"/>
      <c r="D106" s="35" t="str">
        <f>VLOOKUP(A106,tmp!A$2:I$390,6,FALSE)</f>
        <v>Замоскворецкая</v>
      </c>
      <c r="E106" s="35">
        <v>1979.0</v>
      </c>
      <c r="F106" s="45" t="s">
        <v>354</v>
      </c>
      <c r="G106" s="37">
        <f t="shared" si="2"/>
        <v>0.9714285714</v>
      </c>
      <c r="H106" s="38">
        <v>204.0</v>
      </c>
      <c r="I106" s="39"/>
      <c r="J106" s="40" t="s">
        <v>355</v>
      </c>
      <c r="K106" s="37">
        <f t="shared" si="3"/>
        <v>0.02857142857</v>
      </c>
      <c r="L106" s="38">
        <v>6.0</v>
      </c>
      <c r="M106" s="41"/>
      <c r="N106" s="42"/>
      <c r="O106" s="37" t="str">
        <f t="shared" si="4"/>
        <v/>
      </c>
      <c r="P106" s="43"/>
      <c r="Q106" s="41"/>
      <c r="R106" s="42"/>
      <c r="S106" s="37" t="str">
        <f t="shared" si="5"/>
        <v/>
      </c>
      <c r="T106" s="43"/>
      <c r="U106" s="41"/>
      <c r="V106" s="42"/>
      <c r="W106" s="37" t="str">
        <f t="shared" si="6"/>
        <v/>
      </c>
      <c r="X106" s="43"/>
      <c r="Y106" s="41"/>
      <c r="Z106" s="42"/>
      <c r="AA106" s="37" t="str">
        <f t="shared" si="8"/>
        <v/>
      </c>
      <c r="AB106" s="43"/>
      <c r="AE106" s="44"/>
    </row>
    <row r="107">
      <c r="A107" s="33">
        <v>168.0</v>
      </c>
      <c r="B107" s="34">
        <f t="shared" si="1"/>
        <v>212</v>
      </c>
      <c r="C107" s="35"/>
      <c r="D107" s="35" t="str">
        <f>VLOOKUP(A107,tmp!A$2:I$390,6,FALSE)</f>
        <v>Бутовская</v>
      </c>
      <c r="E107" s="35">
        <v>2003.0</v>
      </c>
      <c r="F107" s="65" t="s">
        <v>356</v>
      </c>
      <c r="G107" s="37">
        <f t="shared" si="2"/>
        <v>0.9716981132</v>
      </c>
      <c r="H107" s="38">
        <v>206.0</v>
      </c>
      <c r="I107" s="39"/>
      <c r="J107" s="40" t="s">
        <v>357</v>
      </c>
      <c r="K107" s="37">
        <f t="shared" si="3"/>
        <v>0.02358490566</v>
      </c>
      <c r="L107" s="38">
        <v>5.0</v>
      </c>
      <c r="M107" s="39"/>
      <c r="N107" s="40" t="s">
        <v>358</v>
      </c>
      <c r="O107" s="37">
        <f t="shared" si="4"/>
        <v>0.004716981132</v>
      </c>
      <c r="P107" s="38">
        <v>1.0</v>
      </c>
      <c r="Q107" s="41"/>
      <c r="R107" s="42"/>
      <c r="S107" s="37" t="str">
        <f t="shared" si="5"/>
        <v/>
      </c>
      <c r="T107" s="43"/>
      <c r="U107" s="41"/>
      <c r="V107" s="42"/>
      <c r="W107" s="37" t="str">
        <f t="shared" si="6"/>
        <v/>
      </c>
      <c r="X107" s="43"/>
      <c r="Y107" s="41"/>
      <c r="Z107" s="42"/>
      <c r="AA107" s="37" t="str">
        <f t="shared" si="8"/>
        <v/>
      </c>
      <c r="AB107" s="43"/>
      <c r="AE107" s="44"/>
    </row>
    <row r="108">
      <c r="A108" s="33">
        <v>276.0</v>
      </c>
      <c r="B108" s="34">
        <f t="shared" si="1"/>
        <v>212</v>
      </c>
      <c r="C108" s="35"/>
      <c r="D108" s="35" t="str">
        <f>VLOOKUP(A108,tmp!A$2:I$390,6,FALSE)</f>
        <v>Большая кольцевая</v>
      </c>
      <c r="E108" s="35">
        <v>2021.0</v>
      </c>
      <c r="F108" s="45" t="s">
        <v>359</v>
      </c>
      <c r="G108" s="37">
        <f t="shared" si="2"/>
        <v>0.9716981132</v>
      </c>
      <c r="H108" s="38">
        <v>206.0</v>
      </c>
      <c r="I108" s="39"/>
      <c r="J108" s="40" t="s">
        <v>360</v>
      </c>
      <c r="K108" s="37">
        <f t="shared" si="3"/>
        <v>0.02358490566</v>
      </c>
      <c r="L108" s="38">
        <v>5.0</v>
      </c>
      <c r="M108" s="39"/>
      <c r="N108" s="40" t="s">
        <v>361</v>
      </c>
      <c r="O108" s="37">
        <f t="shared" si="4"/>
        <v>0.004716981132</v>
      </c>
      <c r="P108" s="38">
        <v>1.0</v>
      </c>
      <c r="Q108" s="41"/>
      <c r="R108" s="42"/>
      <c r="S108" s="37" t="str">
        <f t="shared" si="5"/>
        <v/>
      </c>
      <c r="T108" s="43"/>
      <c r="U108" s="41"/>
      <c r="V108" s="42"/>
      <c r="W108" s="37" t="str">
        <f t="shared" si="6"/>
        <v/>
      </c>
      <c r="X108" s="43"/>
      <c r="Y108" s="41"/>
      <c r="Z108" s="42"/>
      <c r="AA108" s="37" t="str">
        <f t="shared" si="8"/>
        <v/>
      </c>
      <c r="AB108" s="43"/>
      <c r="AE108" s="44"/>
    </row>
    <row r="109">
      <c r="A109" s="33">
        <v>160.0</v>
      </c>
      <c r="B109" s="34">
        <f t="shared" si="1"/>
        <v>215</v>
      </c>
      <c r="C109" s="35"/>
      <c r="D109" s="35" t="str">
        <f>VLOOKUP(A109,tmp!A$2:I$390,6,FALSE)</f>
        <v>Люблинско-Дмитровская</v>
      </c>
      <c r="E109" s="35">
        <v>1996.0</v>
      </c>
      <c r="F109" s="45" t="s">
        <v>362</v>
      </c>
      <c r="G109" s="37">
        <f t="shared" si="2"/>
        <v>0.9720930233</v>
      </c>
      <c r="H109" s="38">
        <v>209.0</v>
      </c>
      <c r="I109" s="39"/>
      <c r="J109" s="40" t="s">
        <v>363</v>
      </c>
      <c r="K109" s="37">
        <f t="shared" si="3"/>
        <v>0.02325581395</v>
      </c>
      <c r="L109" s="38">
        <v>5.0</v>
      </c>
      <c r="M109" s="39"/>
      <c r="N109" s="40" t="s">
        <v>364</v>
      </c>
      <c r="O109" s="37">
        <f t="shared" si="4"/>
        <v>0.004651162791</v>
      </c>
      <c r="P109" s="38">
        <v>1.0</v>
      </c>
      <c r="Q109" s="41"/>
      <c r="R109" s="42"/>
      <c r="S109" s="37" t="str">
        <f t="shared" si="5"/>
        <v/>
      </c>
      <c r="T109" s="43"/>
      <c r="U109" s="41"/>
      <c r="V109" s="42"/>
      <c r="W109" s="37" t="str">
        <f t="shared" si="6"/>
        <v/>
      </c>
      <c r="X109" s="43"/>
      <c r="Y109" s="41"/>
      <c r="Z109" s="42"/>
      <c r="AA109" s="37" t="str">
        <f t="shared" si="8"/>
        <v/>
      </c>
      <c r="AB109" s="43"/>
      <c r="AE109" s="44"/>
    </row>
    <row r="110">
      <c r="A110" s="33">
        <v>88.0</v>
      </c>
      <c r="B110" s="34">
        <f t="shared" si="1"/>
        <v>219</v>
      </c>
      <c r="C110" s="35"/>
      <c r="D110" s="35" t="str">
        <f>VLOOKUP(A110,tmp!A$2:I$390,6,FALSE)</f>
        <v>Замоскворецкая</v>
      </c>
      <c r="E110" s="35">
        <v>1943.0</v>
      </c>
      <c r="F110" s="45" t="s">
        <v>365</v>
      </c>
      <c r="G110" s="37">
        <f t="shared" si="2"/>
        <v>0.9726027397</v>
      </c>
      <c r="H110" s="38">
        <v>213.0</v>
      </c>
      <c r="I110" s="39"/>
      <c r="J110" s="40" t="s">
        <v>366</v>
      </c>
      <c r="K110" s="37">
        <f t="shared" si="3"/>
        <v>0.009132420091</v>
      </c>
      <c r="L110" s="38">
        <v>2.0</v>
      </c>
      <c r="M110" s="39"/>
      <c r="N110" s="40" t="s">
        <v>367</v>
      </c>
      <c r="O110" s="37">
        <f t="shared" si="4"/>
        <v>0.009132420091</v>
      </c>
      <c r="P110" s="38">
        <v>2.0</v>
      </c>
      <c r="Q110" s="39"/>
      <c r="R110" s="40" t="s">
        <v>368</v>
      </c>
      <c r="S110" s="37">
        <f t="shared" si="5"/>
        <v>0.009132420091</v>
      </c>
      <c r="T110" s="38">
        <v>2.0</v>
      </c>
      <c r="U110" s="41"/>
      <c r="V110" s="42"/>
      <c r="W110" s="37" t="str">
        <f t="shared" si="6"/>
        <v/>
      </c>
      <c r="X110" s="43"/>
      <c r="Y110" s="41"/>
      <c r="Z110" s="42"/>
      <c r="AA110" s="37" t="str">
        <f t="shared" si="8"/>
        <v/>
      </c>
      <c r="AB110" s="43"/>
      <c r="AE110" s="44"/>
    </row>
    <row r="111">
      <c r="A111" s="33">
        <v>289.0</v>
      </c>
      <c r="B111" s="34">
        <f t="shared" si="1"/>
        <v>219</v>
      </c>
      <c r="C111" s="35"/>
      <c r="D111" s="35" t="str">
        <f>VLOOKUP(A111,tmp!A$2:I$390,6,FALSE)</f>
        <v>Некрасовская</v>
      </c>
      <c r="E111" s="35">
        <v>2020.0</v>
      </c>
      <c r="F111" s="45" t="s">
        <v>369</v>
      </c>
      <c r="G111" s="37">
        <f t="shared" si="2"/>
        <v>0.9726027397</v>
      </c>
      <c r="H111" s="38">
        <v>213.0</v>
      </c>
      <c r="I111" s="39"/>
      <c r="J111" s="40" t="s">
        <v>370</v>
      </c>
      <c r="K111" s="37">
        <f t="shared" si="3"/>
        <v>0.01826484018</v>
      </c>
      <c r="L111" s="38">
        <v>4.0</v>
      </c>
      <c r="M111" s="39"/>
      <c r="N111" s="40" t="s">
        <v>371</v>
      </c>
      <c r="O111" s="37">
        <f t="shared" si="4"/>
        <v>0.009132420091</v>
      </c>
      <c r="P111" s="38">
        <v>2.0</v>
      </c>
      <c r="Q111" s="41"/>
      <c r="R111" s="42"/>
      <c r="S111" s="37" t="str">
        <f t="shared" si="5"/>
        <v/>
      </c>
      <c r="T111" s="43"/>
      <c r="U111" s="41"/>
      <c r="V111" s="42"/>
      <c r="W111" s="37" t="str">
        <f t="shared" si="6"/>
        <v/>
      </c>
      <c r="X111" s="43"/>
      <c r="Y111" s="41"/>
      <c r="Z111" s="42"/>
      <c r="AA111" s="37" t="str">
        <f t="shared" si="8"/>
        <v/>
      </c>
      <c r="AB111" s="43"/>
      <c r="AE111" s="44"/>
    </row>
    <row r="112">
      <c r="A112" s="33">
        <v>275.0</v>
      </c>
      <c r="B112" s="34">
        <f t="shared" si="1"/>
        <v>201</v>
      </c>
      <c r="C112" s="35"/>
      <c r="D112" s="35" t="str">
        <f>VLOOKUP(A112,tmp!A$2:I$390,6,FALSE)</f>
        <v>Большая кольцевая</v>
      </c>
      <c r="E112" s="35">
        <v>2021.0</v>
      </c>
      <c r="F112" s="45" t="s">
        <v>372</v>
      </c>
      <c r="G112" s="37">
        <f t="shared" si="2"/>
        <v>0.9751243781</v>
      </c>
      <c r="H112" s="38">
        <v>196.0</v>
      </c>
      <c r="I112" s="39"/>
      <c r="J112" s="40" t="s">
        <v>373</v>
      </c>
      <c r="K112" s="37">
        <f t="shared" si="3"/>
        <v>0.009950248756</v>
      </c>
      <c r="L112" s="38">
        <v>2.0</v>
      </c>
      <c r="M112" s="39"/>
      <c r="N112" s="40" t="s">
        <v>374</v>
      </c>
      <c r="O112" s="37">
        <f t="shared" si="4"/>
        <v>0.009950248756</v>
      </c>
      <c r="P112" s="38">
        <v>2.0</v>
      </c>
      <c r="Q112" s="39"/>
      <c r="R112" s="40" t="s">
        <v>375</v>
      </c>
      <c r="S112" s="37">
        <f t="shared" si="5"/>
        <v>0.004975124378</v>
      </c>
      <c r="T112" s="38">
        <v>1.0</v>
      </c>
      <c r="U112" s="41"/>
      <c r="V112" s="42"/>
      <c r="W112" s="37" t="str">
        <f t="shared" si="6"/>
        <v/>
      </c>
      <c r="X112" s="43"/>
      <c r="Y112" s="41"/>
      <c r="Z112" s="42"/>
      <c r="AA112" s="37" t="str">
        <f t="shared" si="8"/>
        <v/>
      </c>
      <c r="AB112" s="43"/>
      <c r="AE112" s="44"/>
    </row>
    <row r="113">
      <c r="A113" s="33">
        <v>92.0</v>
      </c>
      <c r="B113" s="34">
        <f t="shared" si="1"/>
        <v>205</v>
      </c>
      <c r="C113" s="35"/>
      <c r="D113" s="35" t="str">
        <f>VLOOKUP(A113,tmp!A$2:I$390,6,FALSE)</f>
        <v>Замоскворецкая</v>
      </c>
      <c r="E113" s="35">
        <v>1984.0</v>
      </c>
      <c r="F113" s="45" t="s">
        <v>376</v>
      </c>
      <c r="G113" s="37">
        <f t="shared" si="2"/>
        <v>0.9756097561</v>
      </c>
      <c r="H113" s="38">
        <v>200.0</v>
      </c>
      <c r="I113" s="39"/>
      <c r="J113" s="40" t="s">
        <v>377</v>
      </c>
      <c r="K113" s="37">
        <f t="shared" si="3"/>
        <v>0.01463414634</v>
      </c>
      <c r="L113" s="38">
        <v>3.0</v>
      </c>
      <c r="M113" s="39"/>
      <c r="N113" s="40" t="s">
        <v>378</v>
      </c>
      <c r="O113" s="37">
        <f t="shared" si="4"/>
        <v>0.00487804878</v>
      </c>
      <c r="P113" s="38">
        <v>1.0</v>
      </c>
      <c r="Q113" s="39"/>
      <c r="R113" s="40" t="s">
        <v>379</v>
      </c>
      <c r="S113" s="37">
        <f t="shared" si="5"/>
        <v>0.00487804878</v>
      </c>
      <c r="T113" s="38">
        <v>1.0</v>
      </c>
      <c r="U113" s="41"/>
      <c r="V113" s="42"/>
      <c r="W113" s="37" t="str">
        <f t="shared" si="6"/>
        <v/>
      </c>
      <c r="X113" s="43"/>
      <c r="Y113" s="41"/>
      <c r="Z113" s="42"/>
      <c r="AA113" s="37" t="str">
        <f t="shared" si="8"/>
        <v/>
      </c>
      <c r="AB113" s="43"/>
      <c r="AE113" s="44"/>
    </row>
    <row r="114">
      <c r="A114" s="33">
        <v>19.0</v>
      </c>
      <c r="B114" s="34">
        <f t="shared" si="1"/>
        <v>206</v>
      </c>
      <c r="C114" s="35"/>
      <c r="D114" s="35" t="str">
        <f>VLOOKUP(A114,tmp!A$2:I$390,6,FALSE)</f>
        <v>Сокольническая</v>
      </c>
      <c r="E114" s="35">
        <v>2014.0</v>
      </c>
      <c r="F114" s="45" t="s">
        <v>380</v>
      </c>
      <c r="G114" s="37">
        <f t="shared" si="2"/>
        <v>0.9757281553</v>
      </c>
      <c r="H114" s="38">
        <v>201.0</v>
      </c>
      <c r="I114" s="39"/>
      <c r="J114" s="40" t="s">
        <v>381</v>
      </c>
      <c r="K114" s="37">
        <f t="shared" si="3"/>
        <v>0.01941747573</v>
      </c>
      <c r="L114" s="38">
        <v>4.0</v>
      </c>
      <c r="M114" s="39"/>
      <c r="N114" s="40" t="s">
        <v>382</v>
      </c>
      <c r="O114" s="37">
        <f t="shared" si="4"/>
        <v>0.004854368932</v>
      </c>
      <c r="P114" s="38">
        <v>1.0</v>
      </c>
      <c r="Q114" s="41"/>
      <c r="R114" s="42"/>
      <c r="S114" s="37" t="str">
        <f t="shared" si="5"/>
        <v/>
      </c>
      <c r="T114" s="43"/>
      <c r="U114" s="41"/>
      <c r="V114" s="42"/>
      <c r="W114" s="37" t="str">
        <f t="shared" si="6"/>
        <v/>
      </c>
      <c r="X114" s="43"/>
      <c r="Y114" s="41"/>
      <c r="Z114" s="42"/>
      <c r="AA114" s="37" t="str">
        <f t="shared" si="8"/>
        <v/>
      </c>
      <c r="AB114" s="43"/>
      <c r="AE114" s="44"/>
    </row>
    <row r="115">
      <c r="A115" s="33">
        <v>147.0</v>
      </c>
      <c r="B115" s="34">
        <f t="shared" si="1"/>
        <v>209</v>
      </c>
      <c r="C115" s="35"/>
      <c r="D115" s="35" t="str">
        <f>VLOOKUP(A115,tmp!A$2:I$390,6,FALSE)</f>
        <v>Люблинско-Дмитровская</v>
      </c>
      <c r="E115" s="35">
        <v>2010.0</v>
      </c>
      <c r="F115" s="45" t="s">
        <v>383</v>
      </c>
      <c r="G115" s="37">
        <f t="shared" si="2"/>
        <v>0.976076555</v>
      </c>
      <c r="H115" s="38">
        <v>204.0</v>
      </c>
      <c r="I115" s="39"/>
      <c r="J115" s="40" t="s">
        <v>384</v>
      </c>
      <c r="K115" s="37">
        <f t="shared" si="3"/>
        <v>0.00956937799</v>
      </c>
      <c r="L115" s="38">
        <v>2.0</v>
      </c>
      <c r="M115" s="41"/>
      <c r="N115" s="40" t="s">
        <v>385</v>
      </c>
      <c r="O115" s="37">
        <f t="shared" si="4"/>
        <v>0.00956937799</v>
      </c>
      <c r="P115" s="38">
        <v>2.0</v>
      </c>
      <c r="Q115" s="41"/>
      <c r="R115" s="40" t="s">
        <v>386</v>
      </c>
      <c r="S115" s="37">
        <f t="shared" si="5"/>
        <v>0.004784688995</v>
      </c>
      <c r="T115" s="38">
        <v>1.0</v>
      </c>
      <c r="U115" s="41"/>
      <c r="V115" s="42"/>
      <c r="W115" s="37" t="str">
        <f t="shared" si="6"/>
        <v/>
      </c>
      <c r="X115" s="43"/>
      <c r="Y115" s="41"/>
      <c r="Z115" s="42"/>
      <c r="AA115" s="37" t="str">
        <f t="shared" si="8"/>
        <v/>
      </c>
      <c r="AB115" s="43"/>
      <c r="AE115" s="44"/>
    </row>
    <row r="116">
      <c r="A116" s="33">
        <v>230.0</v>
      </c>
      <c r="B116" s="34">
        <f t="shared" si="1"/>
        <v>209</v>
      </c>
      <c r="C116" s="35"/>
      <c r="D116" s="35" t="str">
        <f>VLOOKUP(A116,tmp!A$2:I$390,6,FALSE)</f>
        <v>МЦК</v>
      </c>
      <c r="E116" s="35">
        <v>2016.0</v>
      </c>
      <c r="F116" s="45" t="s">
        <v>387</v>
      </c>
      <c r="G116" s="37">
        <f t="shared" si="2"/>
        <v>0.976076555</v>
      </c>
      <c r="H116" s="38">
        <v>204.0</v>
      </c>
      <c r="I116" s="39"/>
      <c r="J116" s="40" t="s">
        <v>388</v>
      </c>
      <c r="K116" s="37">
        <f t="shared" si="3"/>
        <v>0.00956937799</v>
      </c>
      <c r="L116" s="38">
        <v>2.0</v>
      </c>
      <c r="M116" s="39"/>
      <c r="N116" s="40" t="s">
        <v>389</v>
      </c>
      <c r="O116" s="37">
        <f t="shared" si="4"/>
        <v>0.004784688995</v>
      </c>
      <c r="P116" s="38">
        <v>1.0</v>
      </c>
      <c r="Q116" s="39"/>
      <c r="R116" s="40" t="s">
        <v>390</v>
      </c>
      <c r="S116" s="37">
        <f t="shared" si="5"/>
        <v>0.004784688995</v>
      </c>
      <c r="T116" s="38">
        <v>1.0</v>
      </c>
      <c r="U116" s="39"/>
      <c r="V116" s="40" t="s">
        <v>391</v>
      </c>
      <c r="W116" s="37">
        <f t="shared" si="6"/>
        <v>0.004784688995</v>
      </c>
      <c r="X116" s="38">
        <v>1.0</v>
      </c>
      <c r="Y116" s="41"/>
      <c r="Z116" s="42"/>
      <c r="AA116" s="37" t="str">
        <f t="shared" si="8"/>
        <v/>
      </c>
      <c r="AB116" s="43"/>
      <c r="AE116" s="44"/>
    </row>
    <row r="117">
      <c r="A117" s="33">
        <v>256.0</v>
      </c>
      <c r="B117" s="34">
        <f t="shared" si="1"/>
        <v>210</v>
      </c>
      <c r="C117" s="35"/>
      <c r="D117" s="35" t="str">
        <f>VLOOKUP(A117,tmp!A$2:I$390,6,FALSE)</f>
        <v>Люблинско-Дмитровская</v>
      </c>
      <c r="E117" s="35">
        <v>2018.0</v>
      </c>
      <c r="F117" s="65" t="s">
        <v>392</v>
      </c>
      <c r="G117" s="37">
        <f t="shared" si="2"/>
        <v>0.9761904762</v>
      </c>
      <c r="H117" s="38">
        <v>205.0</v>
      </c>
      <c r="I117" s="39"/>
      <c r="J117" s="40" t="s">
        <v>393</v>
      </c>
      <c r="K117" s="37">
        <f t="shared" si="3"/>
        <v>0.01428571429</v>
      </c>
      <c r="L117" s="38">
        <v>3.0</v>
      </c>
      <c r="M117" s="39"/>
      <c r="N117" s="40" t="s">
        <v>394</v>
      </c>
      <c r="O117" s="37">
        <f t="shared" si="4"/>
        <v>0.004761904762</v>
      </c>
      <c r="P117" s="38">
        <v>1.0</v>
      </c>
      <c r="Q117" s="39"/>
      <c r="R117" s="40" t="s">
        <v>395</v>
      </c>
      <c r="S117" s="37">
        <f t="shared" si="5"/>
        <v>0.004761904762</v>
      </c>
      <c r="T117" s="38">
        <v>1.0</v>
      </c>
      <c r="U117" s="41"/>
      <c r="V117" s="42"/>
      <c r="W117" s="37" t="str">
        <f t="shared" si="6"/>
        <v/>
      </c>
      <c r="X117" s="43"/>
      <c r="Y117" s="41"/>
      <c r="Z117" s="42"/>
      <c r="AA117" s="37" t="str">
        <f t="shared" si="8"/>
        <v/>
      </c>
      <c r="AB117" s="43"/>
      <c r="AE117" s="44"/>
    </row>
    <row r="118">
      <c r="A118" s="33">
        <v>201.0</v>
      </c>
      <c r="B118" s="34">
        <f t="shared" si="1"/>
        <v>210</v>
      </c>
      <c r="C118" s="35"/>
      <c r="D118" s="35" t="str">
        <f>VLOOKUP(A118,tmp!A$2:I$390,6,FALSE)</f>
        <v>Сокольническая</v>
      </c>
      <c r="E118" s="35">
        <v>2016.0</v>
      </c>
      <c r="F118" s="45" t="s">
        <v>396</v>
      </c>
      <c r="G118" s="37">
        <f t="shared" si="2"/>
        <v>0.9761904762</v>
      </c>
      <c r="H118" s="38">
        <v>205.0</v>
      </c>
      <c r="I118" s="39"/>
      <c r="J118" s="40" t="s">
        <v>397</v>
      </c>
      <c r="K118" s="37">
        <f t="shared" si="3"/>
        <v>0.01428571429</v>
      </c>
      <c r="L118" s="38">
        <v>3.0</v>
      </c>
      <c r="M118" s="39"/>
      <c r="N118" s="40" t="s">
        <v>398</v>
      </c>
      <c r="O118" s="37">
        <f t="shared" si="4"/>
        <v>0.009523809524</v>
      </c>
      <c r="P118" s="38">
        <v>2.0</v>
      </c>
      <c r="Q118" s="41"/>
      <c r="R118" s="42"/>
      <c r="S118" s="37" t="str">
        <f t="shared" si="5"/>
        <v/>
      </c>
      <c r="T118" s="43"/>
      <c r="U118" s="41"/>
      <c r="V118" s="42"/>
      <c r="W118" s="37" t="str">
        <f t="shared" si="6"/>
        <v/>
      </c>
      <c r="X118" s="43"/>
      <c r="Y118" s="41"/>
      <c r="Z118" s="42"/>
      <c r="AA118" s="37" t="str">
        <f t="shared" si="8"/>
        <v/>
      </c>
      <c r="AB118" s="43"/>
      <c r="AE118" s="44"/>
    </row>
    <row r="119">
      <c r="A119" s="33">
        <v>75.0</v>
      </c>
      <c r="B119" s="34">
        <f t="shared" si="1"/>
        <v>212</v>
      </c>
      <c r="C119" s="35"/>
      <c r="D119" s="35" t="str">
        <f>VLOOKUP(A119,tmp!A$2:I$390,6,FALSE)</f>
        <v>Таганско-Краснопресненская</v>
      </c>
      <c r="E119" s="35">
        <v>2013.0</v>
      </c>
      <c r="F119" s="45" t="s">
        <v>399</v>
      </c>
      <c r="G119" s="37">
        <f t="shared" si="2"/>
        <v>0.9764150943</v>
      </c>
      <c r="H119" s="38">
        <v>207.0</v>
      </c>
      <c r="I119" s="39"/>
      <c r="J119" s="40" t="s">
        <v>400</v>
      </c>
      <c r="K119" s="37">
        <f t="shared" si="3"/>
        <v>0.0141509434</v>
      </c>
      <c r="L119" s="38">
        <v>3.0</v>
      </c>
      <c r="M119" s="39"/>
      <c r="N119" s="40" t="s">
        <v>401</v>
      </c>
      <c r="O119" s="37">
        <f t="shared" si="4"/>
        <v>0.009433962264</v>
      </c>
      <c r="P119" s="38">
        <v>2.0</v>
      </c>
      <c r="Q119" s="41"/>
      <c r="R119" s="42"/>
      <c r="S119" s="37" t="str">
        <f t="shared" si="5"/>
        <v/>
      </c>
      <c r="T119" s="43"/>
      <c r="U119" s="41"/>
      <c r="V119" s="42"/>
      <c r="W119" s="37" t="str">
        <f t="shared" si="6"/>
        <v/>
      </c>
      <c r="X119" s="43"/>
      <c r="Y119" s="41"/>
      <c r="Z119" s="42"/>
      <c r="AA119" s="37" t="str">
        <f t="shared" si="8"/>
        <v/>
      </c>
      <c r="AB119" s="43"/>
      <c r="AE119" s="44"/>
    </row>
    <row r="120">
      <c r="A120" s="33">
        <v>529.0</v>
      </c>
      <c r="B120" s="34">
        <f t="shared" si="1"/>
        <v>212</v>
      </c>
      <c r="C120" s="35"/>
      <c r="D120" s="35" t="str">
        <f>VLOOKUP(A120,tmp!A$2:I$390,6,FALSE)</f>
        <v>Большая кольцевая</v>
      </c>
      <c r="E120" s="35">
        <v>2022.0</v>
      </c>
      <c r="F120" s="45" t="s">
        <v>402</v>
      </c>
      <c r="G120" s="37">
        <f t="shared" si="2"/>
        <v>0.9764150943</v>
      </c>
      <c r="H120" s="38">
        <v>207.0</v>
      </c>
      <c r="I120" s="39"/>
      <c r="J120" s="40" t="s">
        <v>403</v>
      </c>
      <c r="K120" s="37">
        <f t="shared" si="3"/>
        <v>0.02358490566</v>
      </c>
      <c r="L120" s="38">
        <v>5.0</v>
      </c>
      <c r="M120" s="41"/>
      <c r="N120" s="42"/>
      <c r="O120" s="37" t="str">
        <f t="shared" si="4"/>
        <v/>
      </c>
      <c r="P120" s="43"/>
      <c r="Q120" s="41"/>
      <c r="R120" s="42"/>
      <c r="S120" s="37" t="str">
        <f t="shared" si="5"/>
        <v/>
      </c>
      <c r="T120" s="43"/>
      <c r="U120" s="41"/>
      <c r="V120" s="42"/>
      <c r="W120" s="37" t="str">
        <f t="shared" si="6"/>
        <v/>
      </c>
      <c r="X120" s="43"/>
      <c r="Y120" s="41"/>
      <c r="Z120" s="42"/>
      <c r="AA120" s="37" t="str">
        <f t="shared" si="8"/>
        <v/>
      </c>
      <c r="AB120" s="43"/>
      <c r="AE120" s="44"/>
    </row>
    <row r="121">
      <c r="A121" s="33">
        <v>95.0</v>
      </c>
      <c r="B121" s="34">
        <f t="shared" si="1"/>
        <v>213</v>
      </c>
      <c r="C121" s="35"/>
      <c r="D121" s="35" t="str">
        <f>VLOOKUP(A121,tmp!A$2:I$390,6,FALSE)</f>
        <v>Замоскворецкая</v>
      </c>
      <c r="E121" s="35">
        <v>1985.0</v>
      </c>
      <c r="F121" s="45" t="s">
        <v>404</v>
      </c>
      <c r="G121" s="37">
        <f t="shared" si="2"/>
        <v>0.9765258216</v>
      </c>
      <c r="H121" s="38">
        <v>208.0</v>
      </c>
      <c r="I121" s="39"/>
      <c r="J121" s="40" t="s">
        <v>405</v>
      </c>
      <c r="K121" s="37">
        <f t="shared" si="3"/>
        <v>0.01408450704</v>
      </c>
      <c r="L121" s="38">
        <v>3.0</v>
      </c>
      <c r="M121" s="39"/>
      <c r="N121" s="40" t="s">
        <v>406</v>
      </c>
      <c r="O121" s="37">
        <f t="shared" si="4"/>
        <v>0.009389671362</v>
      </c>
      <c r="P121" s="38">
        <v>2.0</v>
      </c>
      <c r="Q121" s="41"/>
      <c r="R121" s="42"/>
      <c r="S121" s="37" t="str">
        <f t="shared" si="5"/>
        <v/>
      </c>
      <c r="T121" s="43"/>
      <c r="U121" s="41"/>
      <c r="V121" s="42"/>
      <c r="W121" s="37" t="str">
        <f t="shared" si="6"/>
        <v/>
      </c>
      <c r="X121" s="43"/>
      <c r="Y121" s="41"/>
      <c r="Z121" s="42"/>
      <c r="AA121" s="37" t="str">
        <f t="shared" si="8"/>
        <v/>
      </c>
      <c r="AB121" s="43"/>
      <c r="AE121" s="44"/>
    </row>
    <row r="122">
      <c r="A122" s="33">
        <v>87.0</v>
      </c>
      <c r="B122" s="34">
        <f t="shared" si="1"/>
        <v>213</v>
      </c>
      <c r="C122" s="35"/>
      <c r="D122" s="35" t="str">
        <f>VLOOKUP(A122,tmp!A$2:I$390,6,FALSE)</f>
        <v>Замоскворецкая</v>
      </c>
      <c r="E122" s="35">
        <v>1943.0</v>
      </c>
      <c r="F122" s="45" t="s">
        <v>407</v>
      </c>
      <c r="G122" s="37">
        <f t="shared" si="2"/>
        <v>0.9765258216</v>
      </c>
      <c r="H122" s="38">
        <v>208.0</v>
      </c>
      <c r="I122" s="39"/>
      <c r="J122" s="40" t="s">
        <v>408</v>
      </c>
      <c r="K122" s="37">
        <f t="shared" si="3"/>
        <v>0.01877934272</v>
      </c>
      <c r="L122" s="38">
        <v>4.0</v>
      </c>
      <c r="M122" s="39"/>
      <c r="N122" s="40" t="s">
        <v>409</v>
      </c>
      <c r="O122" s="37">
        <f t="shared" si="4"/>
        <v>0.004694835681</v>
      </c>
      <c r="P122" s="38">
        <v>1.0</v>
      </c>
      <c r="Q122" s="41"/>
      <c r="R122" s="42"/>
      <c r="S122" s="37" t="str">
        <f t="shared" si="5"/>
        <v/>
      </c>
      <c r="T122" s="43"/>
      <c r="U122" s="41"/>
      <c r="V122" s="42"/>
      <c r="W122" s="37" t="str">
        <f t="shared" si="6"/>
        <v/>
      </c>
      <c r="X122" s="43"/>
      <c r="Y122" s="41"/>
      <c r="Z122" s="42"/>
      <c r="AA122" s="37" t="str">
        <f t="shared" si="8"/>
        <v/>
      </c>
      <c r="AB122" s="43"/>
      <c r="AE122" s="44"/>
    </row>
    <row r="123">
      <c r="A123" s="33">
        <v>30.0</v>
      </c>
      <c r="B123" s="34">
        <f t="shared" si="1"/>
        <v>214</v>
      </c>
      <c r="C123" s="35"/>
      <c r="D123" s="35" t="str">
        <f>VLOOKUP(A123,tmp!A$2:I$390,6,FALSE)</f>
        <v>Арбатско-Покровская</v>
      </c>
      <c r="E123" s="35">
        <v>1953.0</v>
      </c>
      <c r="F123" s="45" t="s">
        <v>410</v>
      </c>
      <c r="G123" s="37">
        <f t="shared" si="2"/>
        <v>0.976635514</v>
      </c>
      <c r="H123" s="38">
        <v>209.0</v>
      </c>
      <c r="I123" s="39"/>
      <c r="J123" s="40" t="s">
        <v>411</v>
      </c>
      <c r="K123" s="37">
        <f t="shared" si="3"/>
        <v>0.01869158879</v>
      </c>
      <c r="L123" s="38">
        <v>4.0</v>
      </c>
      <c r="M123" s="39"/>
      <c r="N123" s="40" t="s">
        <v>412</v>
      </c>
      <c r="O123" s="37">
        <f t="shared" si="4"/>
        <v>0.004672897196</v>
      </c>
      <c r="P123" s="38">
        <v>1.0</v>
      </c>
      <c r="Q123" s="41"/>
      <c r="R123" s="42"/>
      <c r="S123" s="37" t="str">
        <f t="shared" si="5"/>
        <v/>
      </c>
      <c r="T123" s="43"/>
      <c r="U123" s="41"/>
      <c r="V123" s="42"/>
      <c r="W123" s="37" t="str">
        <f t="shared" si="6"/>
        <v/>
      </c>
      <c r="X123" s="43"/>
      <c r="Y123" s="41"/>
      <c r="Z123" s="42"/>
      <c r="AA123" s="37" t="str">
        <f t="shared" si="8"/>
        <v/>
      </c>
      <c r="AB123" s="43"/>
      <c r="AE123" s="44"/>
    </row>
    <row r="124">
      <c r="A124" s="33">
        <v>532.0</v>
      </c>
      <c r="B124" s="34">
        <f t="shared" si="1"/>
        <v>215</v>
      </c>
      <c r="C124" s="35"/>
      <c r="D124" s="35" t="str">
        <f>VLOOKUP(A124,tmp!A$2:I$390,6,FALSE)</f>
        <v>Большая кольцевая</v>
      </c>
      <c r="E124" s="35">
        <v>2021.0</v>
      </c>
      <c r="F124" s="45" t="s">
        <v>413</v>
      </c>
      <c r="G124" s="37">
        <f t="shared" si="2"/>
        <v>0.976744186</v>
      </c>
      <c r="H124" s="38">
        <v>210.0</v>
      </c>
      <c r="I124" s="39"/>
      <c r="J124" s="40" t="s">
        <v>414</v>
      </c>
      <c r="K124" s="37">
        <f t="shared" si="3"/>
        <v>0.01860465116</v>
      </c>
      <c r="L124" s="38">
        <v>4.0</v>
      </c>
      <c r="M124" s="39"/>
      <c r="N124" s="40" t="s">
        <v>415</v>
      </c>
      <c r="O124" s="37">
        <f t="shared" si="4"/>
        <v>0.004651162791</v>
      </c>
      <c r="P124" s="38">
        <v>1.0</v>
      </c>
      <c r="Q124" s="41"/>
      <c r="R124" s="42"/>
      <c r="S124" s="37" t="str">
        <f t="shared" si="5"/>
        <v/>
      </c>
      <c r="T124" s="43"/>
      <c r="U124" s="41"/>
      <c r="V124" s="42"/>
      <c r="W124" s="37" t="str">
        <f t="shared" si="6"/>
        <v/>
      </c>
      <c r="X124" s="43"/>
      <c r="Y124" s="41"/>
      <c r="Z124" s="42"/>
      <c r="AA124" s="37" t="str">
        <f t="shared" si="8"/>
        <v/>
      </c>
      <c r="AB124" s="43"/>
      <c r="AE124" s="44"/>
    </row>
    <row r="125">
      <c r="A125" s="33">
        <v>361.0</v>
      </c>
      <c r="B125" s="34">
        <f t="shared" si="1"/>
        <v>215</v>
      </c>
      <c r="C125" s="35"/>
      <c r="D125" s="35" t="str">
        <f>VLOOKUP(A125,tmp!A$2:I$390,6,FALSE)</f>
        <v>МЦД-2</v>
      </c>
      <c r="E125" s="35">
        <v>2019.0</v>
      </c>
      <c r="F125" s="45" t="s">
        <v>416</v>
      </c>
      <c r="G125" s="37">
        <f t="shared" si="2"/>
        <v>0.976744186</v>
      </c>
      <c r="H125" s="38">
        <v>210.0</v>
      </c>
      <c r="I125" s="39"/>
      <c r="J125" s="40" t="s">
        <v>417</v>
      </c>
      <c r="K125" s="37">
        <f t="shared" si="3"/>
        <v>0.01860465116</v>
      </c>
      <c r="L125" s="38">
        <v>4.0</v>
      </c>
      <c r="M125" s="39"/>
      <c r="N125" s="40" t="s">
        <v>418</v>
      </c>
      <c r="O125" s="37">
        <f t="shared" si="4"/>
        <v>0.004651162791</v>
      </c>
      <c r="P125" s="38">
        <v>1.0</v>
      </c>
      <c r="Q125" s="41"/>
      <c r="R125" s="42"/>
      <c r="S125" s="37" t="str">
        <f t="shared" si="5"/>
        <v/>
      </c>
      <c r="T125" s="43"/>
      <c r="U125" s="41"/>
      <c r="V125" s="42"/>
      <c r="W125" s="37" t="str">
        <f t="shared" si="6"/>
        <v/>
      </c>
      <c r="X125" s="43"/>
      <c r="Y125" s="41"/>
      <c r="Z125" s="42"/>
      <c r="AA125" s="37" t="str">
        <f t="shared" si="8"/>
        <v/>
      </c>
      <c r="AB125" s="43"/>
      <c r="AE125" s="44"/>
    </row>
    <row r="126">
      <c r="A126" s="33">
        <v>70.0</v>
      </c>
      <c r="B126" s="34">
        <f t="shared" si="1"/>
        <v>216</v>
      </c>
      <c r="C126" s="35"/>
      <c r="D126" s="35" t="str">
        <f>VLOOKUP(A126,tmp!A$2:I$390,6,FALSE)</f>
        <v>Таганско-Краснопресненская</v>
      </c>
      <c r="E126" s="35">
        <v>1966.0</v>
      </c>
      <c r="F126" s="45" t="s">
        <v>419</v>
      </c>
      <c r="G126" s="37">
        <f t="shared" si="2"/>
        <v>0.9768518519</v>
      </c>
      <c r="H126" s="38">
        <v>211.0</v>
      </c>
      <c r="I126" s="39"/>
      <c r="J126" s="40" t="s">
        <v>420</v>
      </c>
      <c r="K126" s="37">
        <f t="shared" si="3"/>
        <v>0.01851851852</v>
      </c>
      <c r="L126" s="38">
        <v>4.0</v>
      </c>
      <c r="M126" s="39"/>
      <c r="N126" s="40" t="s">
        <v>421</v>
      </c>
      <c r="O126" s="37">
        <f t="shared" si="4"/>
        <v>0.00462962963</v>
      </c>
      <c r="P126" s="38">
        <v>1.0</v>
      </c>
      <c r="Q126" s="41"/>
      <c r="R126" s="42"/>
      <c r="S126" s="37" t="str">
        <f t="shared" si="5"/>
        <v/>
      </c>
      <c r="T126" s="43"/>
      <c r="U126" s="41"/>
      <c r="V126" s="42"/>
      <c r="W126" s="37" t="str">
        <f t="shared" si="6"/>
        <v/>
      </c>
      <c r="X126" s="43"/>
      <c r="Y126" s="41"/>
      <c r="Z126" s="42"/>
      <c r="AA126" s="37" t="str">
        <f t="shared" si="8"/>
        <v/>
      </c>
      <c r="AB126" s="43"/>
      <c r="AE126" s="44"/>
    </row>
    <row r="127">
      <c r="A127" s="33">
        <v>177.0</v>
      </c>
      <c r="B127" s="34">
        <f t="shared" si="1"/>
        <v>218</v>
      </c>
      <c r="C127" s="35"/>
      <c r="D127" s="35" t="str">
        <f>VLOOKUP(A127,tmp!A$2:I$390,6,FALSE)</f>
        <v>Калининская</v>
      </c>
      <c r="E127" s="35">
        <v>1979.0</v>
      </c>
      <c r="F127" s="65" t="s">
        <v>422</v>
      </c>
      <c r="G127" s="37">
        <f t="shared" si="2"/>
        <v>0.9770642202</v>
      </c>
      <c r="H127" s="38">
        <v>213.0</v>
      </c>
      <c r="I127" s="39"/>
      <c r="J127" s="40" t="s">
        <v>423</v>
      </c>
      <c r="K127" s="37">
        <f t="shared" si="3"/>
        <v>0.01834862385</v>
      </c>
      <c r="L127" s="38">
        <v>4.0</v>
      </c>
      <c r="M127" s="39"/>
      <c r="N127" s="40" t="s">
        <v>424</v>
      </c>
      <c r="O127" s="37">
        <f t="shared" si="4"/>
        <v>0.004587155963</v>
      </c>
      <c r="P127" s="38">
        <v>1.0</v>
      </c>
      <c r="Q127" s="41"/>
      <c r="R127" s="42"/>
      <c r="S127" s="37" t="str">
        <f t="shared" si="5"/>
        <v/>
      </c>
      <c r="T127" s="43"/>
      <c r="U127" s="41"/>
      <c r="V127" s="42"/>
      <c r="W127" s="37" t="str">
        <f t="shared" si="6"/>
        <v/>
      </c>
      <c r="X127" s="43"/>
      <c r="Y127" s="41"/>
      <c r="Z127" s="42"/>
      <c r="AA127" s="37" t="str">
        <f t="shared" si="8"/>
        <v/>
      </c>
      <c r="AB127" s="43"/>
      <c r="AE127" s="44"/>
    </row>
    <row r="128">
      <c r="A128" s="33">
        <v>76.0</v>
      </c>
      <c r="B128" s="34">
        <f t="shared" si="1"/>
        <v>220</v>
      </c>
      <c r="C128" s="35"/>
      <c r="D128" s="35" t="str">
        <f>VLOOKUP(A128,tmp!A$2:I$390,6,FALSE)</f>
        <v>Таганско-Краснопресненская</v>
      </c>
      <c r="E128" s="35">
        <v>2013.0</v>
      </c>
      <c r="F128" s="45" t="s">
        <v>425</v>
      </c>
      <c r="G128" s="37">
        <f t="shared" si="2"/>
        <v>0.9772727273</v>
      </c>
      <c r="H128" s="38">
        <v>215.0</v>
      </c>
      <c r="I128" s="39"/>
      <c r="J128" s="40" t="s">
        <v>426</v>
      </c>
      <c r="K128" s="37">
        <f t="shared" si="3"/>
        <v>0.01818181818</v>
      </c>
      <c r="L128" s="38">
        <v>4.0</v>
      </c>
      <c r="M128" s="39"/>
      <c r="N128" s="40" t="s">
        <v>427</v>
      </c>
      <c r="O128" s="37">
        <f t="shared" si="4"/>
        <v>0.004545454545</v>
      </c>
      <c r="P128" s="38">
        <v>1.0</v>
      </c>
      <c r="Q128" s="41"/>
      <c r="R128" s="42"/>
      <c r="S128" s="37" t="str">
        <f t="shared" si="5"/>
        <v/>
      </c>
      <c r="T128" s="43"/>
      <c r="U128" s="41"/>
      <c r="V128" s="42"/>
      <c r="W128" s="37" t="str">
        <f t="shared" si="6"/>
        <v/>
      </c>
      <c r="X128" s="43"/>
      <c r="Y128" s="41"/>
      <c r="Z128" s="42"/>
      <c r="AA128" s="37" t="str">
        <f t="shared" si="8"/>
        <v/>
      </c>
      <c r="AB128" s="43"/>
      <c r="AE128" s="44"/>
    </row>
    <row r="129">
      <c r="A129" s="33">
        <v>16.0</v>
      </c>
      <c r="B129" s="34">
        <f t="shared" si="1"/>
        <v>199</v>
      </c>
      <c r="C129" s="35"/>
      <c r="D129" s="35" t="str">
        <f>VLOOKUP(A129,tmp!A$2:I$390,6,FALSE)</f>
        <v>Сокольническая</v>
      </c>
      <c r="E129" s="35">
        <v>1935.0</v>
      </c>
      <c r="F129" s="45" t="s">
        <v>428</v>
      </c>
      <c r="G129" s="37">
        <f t="shared" si="2"/>
        <v>0.9798994975</v>
      </c>
      <c r="H129" s="38">
        <v>195.0</v>
      </c>
      <c r="I129" s="39"/>
      <c r="J129" s="40" t="s">
        <v>429</v>
      </c>
      <c r="K129" s="37">
        <f t="shared" si="3"/>
        <v>0.02010050251</v>
      </c>
      <c r="L129" s="38">
        <v>4.0</v>
      </c>
      <c r="M129" s="41"/>
      <c r="N129" s="42"/>
      <c r="O129" s="37" t="str">
        <f t="shared" si="4"/>
        <v/>
      </c>
      <c r="P129" s="43"/>
      <c r="Q129" s="41"/>
      <c r="R129" s="42"/>
      <c r="S129" s="37" t="str">
        <f t="shared" si="5"/>
        <v/>
      </c>
      <c r="T129" s="43"/>
      <c r="U129" s="41"/>
      <c r="V129" s="42"/>
      <c r="W129" s="37" t="str">
        <f t="shared" si="6"/>
        <v/>
      </c>
      <c r="X129" s="43"/>
      <c r="Y129" s="41"/>
      <c r="Z129" s="42"/>
      <c r="AA129" s="37" t="str">
        <f t="shared" si="8"/>
        <v/>
      </c>
      <c r="AB129" s="43"/>
      <c r="AE129" s="44"/>
    </row>
    <row r="130">
      <c r="A130" s="33">
        <v>149.0</v>
      </c>
      <c r="B130" s="34">
        <f t="shared" si="1"/>
        <v>199</v>
      </c>
      <c r="C130" s="35"/>
      <c r="D130" s="35" t="str">
        <f>VLOOKUP(A130,tmp!A$2:I$390,6,FALSE)</f>
        <v>Люблинско-Дмитровская</v>
      </c>
      <c r="E130" s="35">
        <v>2007.0</v>
      </c>
      <c r="F130" s="45" t="s">
        <v>430</v>
      </c>
      <c r="G130" s="37">
        <f t="shared" si="2"/>
        <v>0.9798994975</v>
      </c>
      <c r="H130" s="38">
        <v>195.0</v>
      </c>
      <c r="I130" s="39"/>
      <c r="J130" s="40" t="s">
        <v>431</v>
      </c>
      <c r="K130" s="37">
        <f t="shared" si="3"/>
        <v>0.02010050251</v>
      </c>
      <c r="L130" s="38">
        <v>4.0</v>
      </c>
      <c r="M130" s="41"/>
      <c r="N130" s="42"/>
      <c r="O130" s="37" t="str">
        <f t="shared" si="4"/>
        <v/>
      </c>
      <c r="P130" s="43"/>
      <c r="Q130" s="41"/>
      <c r="R130" s="42"/>
      <c r="S130" s="37" t="str">
        <f t="shared" si="5"/>
        <v/>
      </c>
      <c r="T130" s="43"/>
      <c r="U130" s="41"/>
      <c r="V130" s="42"/>
      <c r="W130" s="37" t="str">
        <f t="shared" si="6"/>
        <v/>
      </c>
      <c r="X130" s="43"/>
      <c r="Y130" s="41"/>
      <c r="Z130" s="42"/>
      <c r="AA130" s="37" t="str">
        <f t="shared" si="8"/>
        <v/>
      </c>
      <c r="AB130" s="43"/>
      <c r="AE130" s="44"/>
    </row>
    <row r="131">
      <c r="A131" s="33">
        <v>341.0</v>
      </c>
      <c r="B131" s="34">
        <f t="shared" si="1"/>
        <v>202</v>
      </c>
      <c r="C131" s="35"/>
      <c r="D131" s="35" t="str">
        <f>VLOOKUP(A131,tmp!A$2:I$390,6,FALSE)</f>
        <v>МЦД-1</v>
      </c>
      <c r="E131" s="35">
        <v>2019.0</v>
      </c>
      <c r="F131" s="45" t="s">
        <v>432</v>
      </c>
      <c r="G131" s="37">
        <f t="shared" si="2"/>
        <v>0.9801980198</v>
      </c>
      <c r="H131" s="38">
        <v>198.0</v>
      </c>
      <c r="I131" s="39"/>
      <c r="J131" s="40" t="s">
        <v>433</v>
      </c>
      <c r="K131" s="37">
        <f t="shared" si="3"/>
        <v>0.009900990099</v>
      </c>
      <c r="L131" s="38">
        <v>2.0</v>
      </c>
      <c r="M131" s="39"/>
      <c r="N131" s="40" t="s">
        <v>434</v>
      </c>
      <c r="O131" s="37">
        <f t="shared" si="4"/>
        <v>0.009900990099</v>
      </c>
      <c r="P131" s="38">
        <v>2.0</v>
      </c>
      <c r="Q131" s="41"/>
      <c r="R131" s="42"/>
      <c r="S131" s="37" t="str">
        <f t="shared" si="5"/>
        <v/>
      </c>
      <c r="T131" s="43"/>
      <c r="U131" s="41"/>
      <c r="V131" s="42"/>
      <c r="W131" s="37" t="str">
        <f t="shared" si="6"/>
        <v/>
      </c>
      <c r="X131" s="43"/>
      <c r="Y131" s="41"/>
      <c r="Z131" s="42"/>
      <c r="AA131" s="37" t="str">
        <f t="shared" si="8"/>
        <v/>
      </c>
      <c r="AB131" s="43"/>
      <c r="AE131" s="44"/>
    </row>
    <row r="132">
      <c r="A132" s="33">
        <v>2.0</v>
      </c>
      <c r="B132" s="34">
        <f t="shared" si="1"/>
        <v>203</v>
      </c>
      <c r="C132" s="35"/>
      <c r="D132" s="35" t="str">
        <f>VLOOKUP(A132,tmp!A$2:I$390,6,FALSE)</f>
        <v>Сокольническая</v>
      </c>
      <c r="E132" s="35">
        <v>1963.0</v>
      </c>
      <c r="F132" s="65" t="s">
        <v>435</v>
      </c>
      <c r="G132" s="37">
        <f t="shared" si="2"/>
        <v>0.9802955665</v>
      </c>
      <c r="H132" s="38">
        <v>199.0</v>
      </c>
      <c r="I132" s="39"/>
      <c r="J132" s="40" t="s">
        <v>436</v>
      </c>
      <c r="K132" s="37">
        <f t="shared" si="3"/>
        <v>0.0197044335</v>
      </c>
      <c r="L132" s="38">
        <v>4.0</v>
      </c>
      <c r="M132" s="41"/>
      <c r="N132" s="42"/>
      <c r="O132" s="37" t="str">
        <f t="shared" si="4"/>
        <v/>
      </c>
      <c r="P132" s="43"/>
      <c r="Q132" s="41"/>
      <c r="R132" s="42"/>
      <c r="S132" s="37" t="str">
        <f t="shared" si="5"/>
        <v/>
      </c>
      <c r="T132" s="43"/>
      <c r="U132" s="41"/>
      <c r="V132" s="42"/>
      <c r="W132" s="37" t="str">
        <f t="shared" si="6"/>
        <v/>
      </c>
      <c r="X132" s="43"/>
      <c r="Y132" s="41"/>
      <c r="Z132" s="42"/>
      <c r="AA132" s="37" t="str">
        <f t="shared" si="8"/>
        <v/>
      </c>
      <c r="AB132" s="43"/>
      <c r="AE132" s="44"/>
    </row>
    <row r="133">
      <c r="A133" s="33">
        <v>98.0</v>
      </c>
      <c r="B133" s="34">
        <f t="shared" si="1"/>
        <v>205</v>
      </c>
      <c r="C133" s="35"/>
      <c r="D133" s="35" t="str">
        <f>VLOOKUP(A133,tmp!A$2:I$390,6,FALSE)</f>
        <v>Серпуховско-Тимирязевская</v>
      </c>
      <c r="E133" s="35">
        <v>1994.0</v>
      </c>
      <c r="F133" s="66" t="s">
        <v>437</v>
      </c>
      <c r="G133" s="37">
        <f t="shared" si="2"/>
        <v>0.9804878049</v>
      </c>
      <c r="H133" s="38">
        <v>201.0</v>
      </c>
      <c r="I133" s="39"/>
      <c r="J133" s="40" t="s">
        <v>438</v>
      </c>
      <c r="K133" s="37">
        <f t="shared" si="3"/>
        <v>0.01951219512</v>
      </c>
      <c r="L133" s="38">
        <v>4.0</v>
      </c>
      <c r="M133" s="41"/>
      <c r="N133" s="42"/>
      <c r="O133" s="37" t="str">
        <f t="shared" si="4"/>
        <v/>
      </c>
      <c r="P133" s="43"/>
      <c r="Q133" s="41"/>
      <c r="R133" s="42"/>
      <c r="S133" s="37" t="str">
        <f t="shared" si="5"/>
        <v/>
      </c>
      <c r="T133" s="43"/>
      <c r="U133" s="41"/>
      <c r="V133" s="42"/>
      <c r="W133" s="37" t="str">
        <f t="shared" si="6"/>
        <v/>
      </c>
      <c r="X133" s="43"/>
      <c r="Y133" s="41"/>
      <c r="Z133" s="42"/>
      <c r="AA133" s="37" t="str">
        <f t="shared" si="8"/>
        <v/>
      </c>
      <c r="AB133" s="43"/>
      <c r="AE133" s="44"/>
    </row>
    <row r="134">
      <c r="A134" s="33">
        <v>18.0</v>
      </c>
      <c r="B134" s="34">
        <f t="shared" si="1"/>
        <v>205</v>
      </c>
      <c r="C134" s="35"/>
      <c r="D134" s="35" t="str">
        <f>VLOOKUP(A134,tmp!A$2:I$390,6,FALSE)</f>
        <v>Сокольническая</v>
      </c>
      <c r="E134" s="35">
        <v>1990.0</v>
      </c>
      <c r="F134" s="45" t="s">
        <v>439</v>
      </c>
      <c r="G134" s="37">
        <f t="shared" si="2"/>
        <v>0.9804878049</v>
      </c>
      <c r="H134" s="38">
        <v>201.0</v>
      </c>
      <c r="I134" s="39"/>
      <c r="J134" s="40" t="s">
        <v>440</v>
      </c>
      <c r="K134" s="37">
        <f t="shared" si="3"/>
        <v>0.01463414634</v>
      </c>
      <c r="L134" s="38">
        <v>3.0</v>
      </c>
      <c r="M134" s="39"/>
      <c r="N134" s="40" t="s">
        <v>441</v>
      </c>
      <c r="O134" s="37">
        <f t="shared" si="4"/>
        <v>0.00487804878</v>
      </c>
      <c r="P134" s="38">
        <v>1.0</v>
      </c>
      <c r="Q134" s="41"/>
      <c r="R134" s="42"/>
      <c r="S134" s="37" t="str">
        <f t="shared" si="5"/>
        <v/>
      </c>
      <c r="T134" s="43"/>
      <c r="U134" s="41"/>
      <c r="V134" s="42"/>
      <c r="W134" s="37" t="str">
        <f t="shared" si="6"/>
        <v/>
      </c>
      <c r="X134" s="43"/>
      <c r="Y134" s="41"/>
      <c r="Z134" s="42"/>
      <c r="AA134" s="37" t="str">
        <f t="shared" si="8"/>
        <v/>
      </c>
      <c r="AB134" s="43"/>
      <c r="AE134" s="44"/>
    </row>
    <row r="135">
      <c r="A135" s="33">
        <v>93.0</v>
      </c>
      <c r="B135" s="34">
        <f t="shared" si="1"/>
        <v>207</v>
      </c>
      <c r="C135" s="35"/>
      <c r="D135" s="35" t="str">
        <f>VLOOKUP(A135,tmp!A$2:I$390,6,FALSE)</f>
        <v>Замоскворецкая</v>
      </c>
      <c r="E135" s="35">
        <v>1990.0</v>
      </c>
      <c r="F135" s="45" t="s">
        <v>442</v>
      </c>
      <c r="G135" s="37">
        <f t="shared" si="2"/>
        <v>0.9806763285</v>
      </c>
      <c r="H135" s="38">
        <v>203.0</v>
      </c>
      <c r="I135" s="39"/>
      <c r="J135" s="40" t="s">
        <v>443</v>
      </c>
      <c r="K135" s="37">
        <f t="shared" si="3"/>
        <v>0.01449275362</v>
      </c>
      <c r="L135" s="38">
        <v>3.0</v>
      </c>
      <c r="M135" s="39"/>
      <c r="N135" s="40" t="s">
        <v>444</v>
      </c>
      <c r="O135" s="37">
        <f t="shared" si="4"/>
        <v>0.004830917874</v>
      </c>
      <c r="P135" s="38">
        <v>1.0</v>
      </c>
      <c r="Q135" s="41"/>
      <c r="R135" s="42"/>
      <c r="S135" s="37" t="str">
        <f t="shared" si="5"/>
        <v/>
      </c>
      <c r="T135" s="43"/>
      <c r="U135" s="41"/>
      <c r="V135" s="42"/>
      <c r="W135" s="37" t="str">
        <f t="shared" si="6"/>
        <v/>
      </c>
      <c r="X135" s="43"/>
      <c r="Y135" s="41"/>
      <c r="Z135" s="42"/>
      <c r="AA135" s="37" t="str">
        <f t="shared" si="8"/>
        <v/>
      </c>
      <c r="AB135" s="43"/>
      <c r="AE135" s="44"/>
    </row>
    <row r="136">
      <c r="A136" s="33">
        <v>141.0</v>
      </c>
      <c r="B136" s="34">
        <f t="shared" si="1"/>
        <v>209</v>
      </c>
      <c r="C136" s="35"/>
      <c r="D136" s="35" t="str">
        <f>VLOOKUP(A136,tmp!A$2:I$390,6,FALSE)</f>
        <v>Калужско-Рижская</v>
      </c>
      <c r="E136" s="35">
        <v>1974.0</v>
      </c>
      <c r="F136" s="45" t="s">
        <v>445</v>
      </c>
      <c r="G136" s="37">
        <f t="shared" si="2"/>
        <v>0.980861244</v>
      </c>
      <c r="H136" s="38">
        <v>205.0</v>
      </c>
      <c r="I136" s="39"/>
      <c r="J136" s="40" t="s">
        <v>446</v>
      </c>
      <c r="K136" s="37">
        <f t="shared" si="3"/>
        <v>0.01913875598</v>
      </c>
      <c r="L136" s="38">
        <v>4.0</v>
      </c>
      <c r="M136" s="41"/>
      <c r="N136" s="42"/>
      <c r="O136" s="37" t="str">
        <f t="shared" si="4"/>
        <v/>
      </c>
      <c r="P136" s="43"/>
      <c r="Q136" s="41"/>
      <c r="R136" s="42"/>
      <c r="S136" s="37" t="str">
        <f t="shared" si="5"/>
        <v/>
      </c>
      <c r="T136" s="43"/>
      <c r="U136" s="41"/>
      <c r="V136" s="42"/>
      <c r="W136" s="37" t="str">
        <f t="shared" si="6"/>
        <v/>
      </c>
      <c r="X136" s="43"/>
      <c r="Y136" s="41"/>
      <c r="Z136" s="42"/>
      <c r="AA136" s="37" t="str">
        <f t="shared" si="8"/>
        <v/>
      </c>
      <c r="AB136" s="43"/>
      <c r="AE136" s="44"/>
    </row>
    <row r="137">
      <c r="A137" s="33">
        <v>165.0</v>
      </c>
      <c r="B137" s="34">
        <f t="shared" si="1"/>
        <v>209</v>
      </c>
      <c r="C137" s="35"/>
      <c r="D137" s="35" t="str">
        <f>VLOOKUP(A137,tmp!A$2:I$390,6,FALSE)</f>
        <v>Бутовская</v>
      </c>
      <c r="E137" s="35">
        <v>2014.0</v>
      </c>
      <c r="F137" s="45" t="s">
        <v>447</v>
      </c>
      <c r="G137" s="37">
        <f t="shared" si="2"/>
        <v>0.980861244</v>
      </c>
      <c r="H137" s="38">
        <v>205.0</v>
      </c>
      <c r="I137" s="39"/>
      <c r="J137" s="40" t="s">
        <v>448</v>
      </c>
      <c r="K137" s="37">
        <f t="shared" si="3"/>
        <v>0.00956937799</v>
      </c>
      <c r="L137" s="38">
        <v>2.0</v>
      </c>
      <c r="M137" s="39"/>
      <c r="N137" s="40" t="s">
        <v>449</v>
      </c>
      <c r="O137" s="37">
        <f t="shared" si="4"/>
        <v>0.004784688995</v>
      </c>
      <c r="P137" s="38">
        <v>1.0</v>
      </c>
      <c r="Q137" s="39"/>
      <c r="R137" s="40" t="s">
        <v>450</v>
      </c>
      <c r="S137" s="37">
        <f t="shared" si="5"/>
        <v>0.004784688995</v>
      </c>
      <c r="T137" s="38">
        <v>1.0</v>
      </c>
      <c r="U137" s="41"/>
      <c r="V137" s="42"/>
      <c r="W137" s="37" t="str">
        <f t="shared" si="6"/>
        <v/>
      </c>
      <c r="X137" s="43"/>
      <c r="Y137" s="41"/>
      <c r="Z137" s="42"/>
      <c r="AA137" s="37" t="str">
        <f t="shared" si="8"/>
        <v/>
      </c>
      <c r="AB137" s="43"/>
      <c r="AE137" s="44"/>
    </row>
    <row r="138">
      <c r="A138" s="33">
        <v>123.0</v>
      </c>
      <c r="B138" s="34">
        <f t="shared" si="1"/>
        <v>209</v>
      </c>
      <c r="C138" s="35"/>
      <c r="D138" s="35" t="str">
        <f>VLOOKUP(A138,tmp!A$2:I$390,6,FALSE)</f>
        <v>Калужско-Рижская</v>
      </c>
      <c r="E138" s="35">
        <v>1978.0</v>
      </c>
      <c r="F138" s="45" t="s">
        <v>451</v>
      </c>
      <c r="G138" s="37">
        <f t="shared" si="2"/>
        <v>0.980861244</v>
      </c>
      <c r="H138" s="38">
        <v>205.0</v>
      </c>
      <c r="I138" s="39"/>
      <c r="J138" s="40" t="s">
        <v>452</v>
      </c>
      <c r="K138" s="37">
        <f t="shared" si="3"/>
        <v>0.01435406699</v>
      </c>
      <c r="L138" s="38">
        <v>3.0</v>
      </c>
      <c r="M138" s="39"/>
      <c r="N138" s="40" t="s">
        <v>453</v>
      </c>
      <c r="O138" s="37">
        <f t="shared" si="4"/>
        <v>0.004784688995</v>
      </c>
      <c r="P138" s="38">
        <v>1.0</v>
      </c>
      <c r="Q138" s="41"/>
      <c r="R138" s="42"/>
      <c r="S138" s="37" t="str">
        <f t="shared" si="5"/>
        <v/>
      </c>
      <c r="T138" s="43"/>
      <c r="U138" s="41"/>
      <c r="V138" s="42"/>
      <c r="W138" s="37" t="str">
        <f t="shared" si="6"/>
        <v/>
      </c>
      <c r="X138" s="43"/>
      <c r="Y138" s="41"/>
      <c r="Z138" s="42"/>
      <c r="AA138" s="37" t="str">
        <f t="shared" si="8"/>
        <v/>
      </c>
      <c r="AB138" s="43"/>
      <c r="AE138" s="44"/>
    </row>
    <row r="139">
      <c r="A139" s="33">
        <v>295.0</v>
      </c>
      <c r="B139" s="34">
        <f t="shared" si="1"/>
        <v>210</v>
      </c>
      <c r="C139" s="35"/>
      <c r="D139" s="35" t="str">
        <f>VLOOKUP(A139,tmp!A$2:I$390,6,FALSE)</f>
        <v>Некрасовская</v>
      </c>
      <c r="E139" s="35">
        <v>2019.0</v>
      </c>
      <c r="F139" s="45" t="s">
        <v>454</v>
      </c>
      <c r="G139" s="37">
        <f t="shared" si="2"/>
        <v>0.980952381</v>
      </c>
      <c r="H139" s="38">
        <v>206.0</v>
      </c>
      <c r="I139" s="39"/>
      <c r="J139" s="40" t="s">
        <v>455</v>
      </c>
      <c r="K139" s="37">
        <f t="shared" si="3"/>
        <v>0.01428571429</v>
      </c>
      <c r="L139" s="38">
        <v>3.0</v>
      </c>
      <c r="M139" s="39"/>
      <c r="N139" s="40" t="s">
        <v>456</v>
      </c>
      <c r="O139" s="37">
        <f t="shared" si="4"/>
        <v>0.004761904762</v>
      </c>
      <c r="P139" s="38">
        <v>1.0</v>
      </c>
      <c r="Q139" s="41"/>
      <c r="R139" s="42"/>
      <c r="S139" s="37" t="str">
        <f t="shared" si="5"/>
        <v/>
      </c>
      <c r="T139" s="43"/>
      <c r="U139" s="41"/>
      <c r="V139" s="42"/>
      <c r="W139" s="37" t="str">
        <f t="shared" si="6"/>
        <v/>
      </c>
      <c r="X139" s="43"/>
      <c r="Y139" s="41"/>
      <c r="Z139" s="42"/>
      <c r="AA139" s="37" t="str">
        <f t="shared" si="8"/>
        <v/>
      </c>
      <c r="AB139" s="43"/>
      <c r="AE139" s="44"/>
    </row>
    <row r="140">
      <c r="A140" s="33">
        <v>392.0</v>
      </c>
      <c r="B140" s="34">
        <f t="shared" si="1"/>
        <v>210</v>
      </c>
      <c r="C140" s="35"/>
      <c r="D140" s="35" t="str">
        <f>VLOOKUP(A140,tmp!A$2:I$390,6,FALSE)</f>
        <v>МЦД-2</v>
      </c>
      <c r="E140" s="35">
        <v>2019.0</v>
      </c>
      <c r="F140" s="45" t="s">
        <v>457</v>
      </c>
      <c r="G140" s="37">
        <f t="shared" si="2"/>
        <v>0.980952381</v>
      </c>
      <c r="H140" s="38">
        <v>206.0</v>
      </c>
      <c r="I140" s="39"/>
      <c r="J140" s="40" t="s">
        <v>458</v>
      </c>
      <c r="K140" s="37">
        <f t="shared" si="3"/>
        <v>0.01904761905</v>
      </c>
      <c r="L140" s="38">
        <v>4.0</v>
      </c>
      <c r="M140" s="41"/>
      <c r="N140" s="42"/>
      <c r="O140" s="37" t="str">
        <f t="shared" si="4"/>
        <v/>
      </c>
      <c r="P140" s="43"/>
      <c r="Q140" s="41"/>
      <c r="R140" s="42"/>
      <c r="S140" s="37" t="str">
        <f t="shared" si="5"/>
        <v/>
      </c>
      <c r="T140" s="43"/>
      <c r="U140" s="41"/>
      <c r="V140" s="42"/>
      <c r="W140" s="37" t="str">
        <f t="shared" si="6"/>
        <v/>
      </c>
      <c r="X140" s="43"/>
      <c r="Y140" s="41"/>
      <c r="Z140" s="42"/>
      <c r="AA140" s="37" t="str">
        <f t="shared" si="8"/>
        <v/>
      </c>
      <c r="AB140" s="43"/>
      <c r="AE140" s="44"/>
    </row>
    <row r="141">
      <c r="A141" s="33">
        <v>84.0</v>
      </c>
      <c r="B141" s="34">
        <f t="shared" si="1"/>
        <v>211</v>
      </c>
      <c r="C141" s="35"/>
      <c r="D141" s="35" t="str">
        <f>VLOOKUP(A141,tmp!A$2:I$390,6,FALSE)</f>
        <v>Замоскворецкая</v>
      </c>
      <c r="E141" s="35">
        <v>1938.0</v>
      </c>
      <c r="F141" s="45" t="s">
        <v>459</v>
      </c>
      <c r="G141" s="37">
        <f t="shared" si="2"/>
        <v>0.981042654</v>
      </c>
      <c r="H141" s="38">
        <v>207.0</v>
      </c>
      <c r="I141" s="39"/>
      <c r="J141" s="40" t="s">
        <v>460</v>
      </c>
      <c r="K141" s="37">
        <f t="shared" si="3"/>
        <v>0.01421800948</v>
      </c>
      <c r="L141" s="38">
        <v>3.0</v>
      </c>
      <c r="M141" s="39"/>
      <c r="N141" s="40" t="s">
        <v>461</v>
      </c>
      <c r="O141" s="37">
        <f t="shared" si="4"/>
        <v>0.004739336493</v>
      </c>
      <c r="P141" s="38">
        <v>1.0</v>
      </c>
      <c r="Q141" s="41"/>
      <c r="R141" s="42"/>
      <c r="S141" s="37" t="str">
        <f t="shared" si="5"/>
        <v/>
      </c>
      <c r="T141" s="43"/>
      <c r="U141" s="41"/>
      <c r="V141" s="42"/>
      <c r="W141" s="37" t="str">
        <f t="shared" si="6"/>
        <v/>
      </c>
      <c r="X141" s="43"/>
      <c r="Y141" s="41"/>
      <c r="Z141" s="42"/>
      <c r="AA141" s="37" t="str">
        <f t="shared" si="8"/>
        <v/>
      </c>
      <c r="AB141" s="43"/>
      <c r="AE141" s="44"/>
    </row>
    <row r="142">
      <c r="A142" s="33">
        <v>170.0</v>
      </c>
      <c r="B142" s="34">
        <f t="shared" si="1"/>
        <v>212</v>
      </c>
      <c r="C142" s="35"/>
      <c r="D142" s="35" t="str">
        <f>VLOOKUP(A142,tmp!A$2:I$390,6,FALSE)</f>
        <v>Бутовская</v>
      </c>
      <c r="E142" s="35">
        <v>2003.0</v>
      </c>
      <c r="F142" s="65" t="s">
        <v>462</v>
      </c>
      <c r="G142" s="37">
        <f t="shared" si="2"/>
        <v>0.9811320755</v>
      </c>
      <c r="H142" s="38">
        <v>208.0</v>
      </c>
      <c r="I142" s="39"/>
      <c r="J142" s="40" t="s">
        <v>463</v>
      </c>
      <c r="K142" s="37">
        <f t="shared" si="3"/>
        <v>0.0141509434</v>
      </c>
      <c r="L142" s="38">
        <v>3.0</v>
      </c>
      <c r="M142" s="39"/>
      <c r="N142" s="40" t="s">
        <v>464</v>
      </c>
      <c r="O142" s="37">
        <f t="shared" si="4"/>
        <v>0.004716981132</v>
      </c>
      <c r="P142" s="38">
        <v>1.0</v>
      </c>
      <c r="Q142" s="41"/>
      <c r="R142" s="42"/>
      <c r="S142" s="37" t="str">
        <f t="shared" si="5"/>
        <v/>
      </c>
      <c r="T142" s="43"/>
      <c r="U142" s="41"/>
      <c r="V142" s="42"/>
      <c r="W142" s="37" t="str">
        <f t="shared" si="6"/>
        <v/>
      </c>
      <c r="X142" s="43"/>
      <c r="Y142" s="41"/>
      <c r="Z142" s="42"/>
      <c r="AA142" s="37" t="str">
        <f t="shared" si="8"/>
        <v/>
      </c>
      <c r="AB142" s="43"/>
      <c r="AE142" s="44"/>
    </row>
    <row r="143">
      <c r="A143" s="33">
        <v>243.0</v>
      </c>
      <c r="B143" s="34">
        <f t="shared" si="1"/>
        <v>212</v>
      </c>
      <c r="C143" s="35"/>
      <c r="D143" s="35" t="str">
        <f>VLOOKUP(A143,tmp!A$2:I$390,6,FALSE)</f>
        <v>Солнцевская</v>
      </c>
      <c r="E143" s="35">
        <v>2017.0</v>
      </c>
      <c r="F143" s="65" t="s">
        <v>465</v>
      </c>
      <c r="G143" s="37">
        <f t="shared" si="2"/>
        <v>0.9811320755</v>
      </c>
      <c r="H143" s="38">
        <v>208.0</v>
      </c>
      <c r="I143" s="39"/>
      <c r="J143" s="40" t="s">
        <v>466</v>
      </c>
      <c r="K143" s="37">
        <f t="shared" si="3"/>
        <v>0.009433962264</v>
      </c>
      <c r="L143" s="38">
        <v>2.0</v>
      </c>
      <c r="M143" s="39"/>
      <c r="N143" s="40" t="s">
        <v>467</v>
      </c>
      <c r="O143" s="37">
        <f t="shared" si="4"/>
        <v>0.004716981132</v>
      </c>
      <c r="P143" s="38">
        <v>1.0</v>
      </c>
      <c r="Q143" s="39"/>
      <c r="R143" s="40" t="s">
        <v>468</v>
      </c>
      <c r="S143" s="37">
        <f t="shared" si="5"/>
        <v>0.004716981132</v>
      </c>
      <c r="T143" s="38">
        <v>1.0</v>
      </c>
      <c r="U143" s="41"/>
      <c r="V143" s="42"/>
      <c r="W143" s="37" t="str">
        <f t="shared" si="6"/>
        <v/>
      </c>
      <c r="X143" s="43"/>
      <c r="Y143" s="41"/>
      <c r="Z143" s="42"/>
      <c r="AA143" s="37" t="str">
        <f t="shared" si="8"/>
        <v/>
      </c>
      <c r="AB143" s="43"/>
      <c r="AE143" s="44"/>
    </row>
    <row r="144">
      <c r="A144" s="33">
        <v>115.0</v>
      </c>
      <c r="B144" s="34">
        <f t="shared" si="1"/>
        <v>212</v>
      </c>
      <c r="C144" s="35"/>
      <c r="D144" s="35" t="str">
        <f>VLOOKUP(A144,tmp!A$2:I$390,6,FALSE)</f>
        <v>Серпуховско-Тимирязевская</v>
      </c>
      <c r="E144" s="35">
        <v>1983.0</v>
      </c>
      <c r="F144" s="65" t="s">
        <v>469</v>
      </c>
      <c r="G144" s="37">
        <f t="shared" si="2"/>
        <v>0.9811320755</v>
      </c>
      <c r="H144" s="38">
        <v>208.0</v>
      </c>
      <c r="I144" s="39"/>
      <c r="J144" s="40" t="s">
        <v>470</v>
      </c>
      <c r="K144" s="37">
        <f t="shared" si="3"/>
        <v>0.0141509434</v>
      </c>
      <c r="L144" s="38">
        <v>3.0</v>
      </c>
      <c r="M144" s="39"/>
      <c r="N144" s="40" t="s">
        <v>471</v>
      </c>
      <c r="O144" s="37">
        <f t="shared" si="4"/>
        <v>0.004716981132</v>
      </c>
      <c r="P144" s="38">
        <v>1.0</v>
      </c>
      <c r="Q144" s="41"/>
      <c r="R144" s="42"/>
      <c r="S144" s="37" t="str">
        <f t="shared" si="5"/>
        <v/>
      </c>
      <c r="T144" s="43"/>
      <c r="U144" s="41"/>
      <c r="V144" s="42"/>
      <c r="W144" s="37" t="str">
        <f t="shared" si="6"/>
        <v/>
      </c>
      <c r="X144" s="43"/>
      <c r="Y144" s="41"/>
      <c r="Z144" s="42"/>
      <c r="AA144" s="37" t="str">
        <f t="shared" si="8"/>
        <v/>
      </c>
      <c r="AB144" s="43"/>
      <c r="AE144" s="44"/>
    </row>
    <row r="145">
      <c r="A145" s="33">
        <v>215.0</v>
      </c>
      <c r="B145" s="34">
        <f t="shared" si="1"/>
        <v>214</v>
      </c>
      <c r="C145" s="35"/>
      <c r="D145" s="35" t="str">
        <f>VLOOKUP(A145,tmp!A$2:I$390,6,FALSE)</f>
        <v>МЦК</v>
      </c>
      <c r="E145" s="35">
        <v>2016.0</v>
      </c>
      <c r="F145" s="45" t="s">
        <v>472</v>
      </c>
      <c r="G145" s="37">
        <f t="shared" si="2"/>
        <v>0.9813084112</v>
      </c>
      <c r="H145" s="38">
        <v>210.0</v>
      </c>
      <c r="I145" s="39"/>
      <c r="J145" s="40" t="s">
        <v>473</v>
      </c>
      <c r="K145" s="37">
        <f t="shared" si="3"/>
        <v>0.009345794393</v>
      </c>
      <c r="L145" s="38">
        <v>2.0</v>
      </c>
      <c r="M145" s="39"/>
      <c r="N145" s="40" t="s">
        <v>474</v>
      </c>
      <c r="O145" s="37">
        <f t="shared" si="4"/>
        <v>0.004672897196</v>
      </c>
      <c r="P145" s="38">
        <v>1.0</v>
      </c>
      <c r="Q145" s="39"/>
      <c r="R145" s="40" t="s">
        <v>475</v>
      </c>
      <c r="S145" s="37">
        <f t="shared" si="5"/>
        <v>0.004672897196</v>
      </c>
      <c r="T145" s="38">
        <v>1.0</v>
      </c>
      <c r="U145" s="41"/>
      <c r="V145" s="42"/>
      <c r="W145" s="37" t="str">
        <f t="shared" si="6"/>
        <v/>
      </c>
      <c r="X145" s="43"/>
      <c r="Y145" s="41"/>
      <c r="Z145" s="42"/>
      <c r="AA145" s="37" t="str">
        <f t="shared" si="8"/>
        <v/>
      </c>
      <c r="AB145" s="43"/>
      <c r="AE145" s="44"/>
    </row>
    <row r="146">
      <c r="A146" s="33">
        <v>102.0</v>
      </c>
      <c r="B146" s="34">
        <f t="shared" si="1"/>
        <v>214</v>
      </c>
      <c r="C146" s="35"/>
      <c r="D146" s="35" t="str">
        <f>VLOOKUP(A146,tmp!A$2:I$390,6,FALSE)</f>
        <v>Серпуховско-Тимирязевская</v>
      </c>
      <c r="E146" s="35">
        <v>1991.0</v>
      </c>
      <c r="F146" s="45" t="s">
        <v>476</v>
      </c>
      <c r="G146" s="37">
        <f t="shared" si="2"/>
        <v>0.9813084112</v>
      </c>
      <c r="H146" s="38">
        <v>210.0</v>
      </c>
      <c r="I146" s="39"/>
      <c r="J146" s="40" t="s">
        <v>477</v>
      </c>
      <c r="K146" s="37">
        <f t="shared" si="3"/>
        <v>0.004672897196</v>
      </c>
      <c r="L146" s="38">
        <v>1.0</v>
      </c>
      <c r="M146" s="39"/>
      <c r="N146" s="40" t="s">
        <v>478</v>
      </c>
      <c r="O146" s="37">
        <f t="shared" si="4"/>
        <v>0.004672897196</v>
      </c>
      <c r="P146" s="38">
        <v>1.0</v>
      </c>
      <c r="Q146" s="39"/>
      <c r="R146" s="40" t="s">
        <v>479</v>
      </c>
      <c r="S146" s="37">
        <f t="shared" si="5"/>
        <v>0.004672897196</v>
      </c>
      <c r="T146" s="38">
        <v>1.0</v>
      </c>
      <c r="U146" s="41"/>
      <c r="V146" s="40" t="s">
        <v>480</v>
      </c>
      <c r="W146" s="37">
        <f t="shared" si="6"/>
        <v>0.004672897196</v>
      </c>
      <c r="X146" s="38">
        <v>1.0</v>
      </c>
      <c r="Y146" s="41"/>
      <c r="Z146" s="42"/>
      <c r="AA146" s="37" t="str">
        <f t="shared" si="8"/>
        <v/>
      </c>
      <c r="AB146" s="43"/>
      <c r="AE146" s="44"/>
    </row>
    <row r="147">
      <c r="A147" s="33">
        <v>61.0</v>
      </c>
      <c r="B147" s="34">
        <f t="shared" si="1"/>
        <v>214</v>
      </c>
      <c r="C147" s="35"/>
      <c r="D147" s="35" t="str">
        <f>VLOOKUP(A147,tmp!A$2:I$390,6,FALSE)</f>
        <v>Таганско-Краснопресненская</v>
      </c>
      <c r="E147" s="35">
        <v>1972.0</v>
      </c>
      <c r="F147" s="45" t="s">
        <v>481</v>
      </c>
      <c r="G147" s="37">
        <f t="shared" si="2"/>
        <v>0.9813084112</v>
      </c>
      <c r="H147" s="38">
        <v>210.0</v>
      </c>
      <c r="I147" s="39"/>
      <c r="J147" s="40" t="s">
        <v>482</v>
      </c>
      <c r="K147" s="37">
        <f t="shared" si="3"/>
        <v>0.009345794393</v>
      </c>
      <c r="L147" s="38">
        <v>2.0</v>
      </c>
      <c r="M147" s="39"/>
      <c r="N147" s="40" t="s">
        <v>483</v>
      </c>
      <c r="O147" s="37">
        <f t="shared" si="4"/>
        <v>0.004672897196</v>
      </c>
      <c r="P147" s="38">
        <v>1.0</v>
      </c>
      <c r="Q147" s="39"/>
      <c r="R147" s="40" t="s">
        <v>484</v>
      </c>
      <c r="S147" s="37">
        <f t="shared" si="5"/>
        <v>0.004672897196</v>
      </c>
      <c r="T147" s="38">
        <v>1.0</v>
      </c>
      <c r="U147" s="41"/>
      <c r="V147" s="42"/>
      <c r="W147" s="37" t="str">
        <f t="shared" si="6"/>
        <v/>
      </c>
      <c r="X147" s="43"/>
      <c r="Y147" s="41"/>
      <c r="Z147" s="42"/>
      <c r="AA147" s="37" t="str">
        <f t="shared" si="8"/>
        <v/>
      </c>
      <c r="AB147" s="43"/>
      <c r="AE147" s="44"/>
    </row>
    <row r="148">
      <c r="A148" s="33">
        <v>161.0</v>
      </c>
      <c r="B148" s="34">
        <f t="shared" si="1"/>
        <v>218</v>
      </c>
      <c r="C148" s="35"/>
      <c r="D148" s="35" t="str">
        <f>VLOOKUP(A148,tmp!A$2:I$390,6,FALSE)</f>
        <v>Люблинско-Дмитровская</v>
      </c>
      <c r="E148" s="35">
        <v>2011.0</v>
      </c>
      <c r="F148" s="45" t="s">
        <v>485</v>
      </c>
      <c r="G148" s="37">
        <f t="shared" si="2"/>
        <v>0.9816513761</v>
      </c>
      <c r="H148" s="38">
        <v>214.0</v>
      </c>
      <c r="I148" s="39"/>
      <c r="J148" s="40" t="s">
        <v>486</v>
      </c>
      <c r="K148" s="37">
        <f t="shared" si="3"/>
        <v>0.009174311927</v>
      </c>
      <c r="L148" s="38">
        <v>2.0</v>
      </c>
      <c r="M148" s="39"/>
      <c r="N148" s="40" t="s">
        <v>487</v>
      </c>
      <c r="O148" s="37">
        <f t="shared" si="4"/>
        <v>0.009174311927</v>
      </c>
      <c r="P148" s="38">
        <v>2.0</v>
      </c>
      <c r="Q148" s="41"/>
      <c r="R148" s="42"/>
      <c r="S148" s="37" t="str">
        <f t="shared" si="5"/>
        <v/>
      </c>
      <c r="T148" s="43"/>
      <c r="U148" s="41"/>
      <c r="V148" s="42"/>
      <c r="W148" s="37" t="str">
        <f t="shared" si="6"/>
        <v/>
      </c>
      <c r="X148" s="43"/>
      <c r="Y148" s="41"/>
      <c r="Z148" s="42"/>
      <c r="AA148" s="37" t="str">
        <f t="shared" si="8"/>
        <v/>
      </c>
      <c r="AB148" s="43"/>
      <c r="AE148" s="44"/>
    </row>
    <row r="149">
      <c r="A149" s="33">
        <v>39.0</v>
      </c>
      <c r="B149" s="34">
        <f t="shared" si="1"/>
        <v>218</v>
      </c>
      <c r="C149" s="35"/>
      <c r="D149" s="35" t="str">
        <f>VLOOKUP(A149,tmp!A$2:I$390,6,FALSE)</f>
        <v>Арбатско-Покровская</v>
      </c>
      <c r="E149" s="35">
        <v>1963.0</v>
      </c>
      <c r="F149" s="45" t="s">
        <v>488</v>
      </c>
      <c r="G149" s="37">
        <f t="shared" si="2"/>
        <v>0.9816513761</v>
      </c>
      <c r="H149" s="38">
        <v>214.0</v>
      </c>
      <c r="I149" s="39"/>
      <c r="J149" s="40" t="s">
        <v>489</v>
      </c>
      <c r="K149" s="37">
        <f t="shared" si="3"/>
        <v>0.009174311927</v>
      </c>
      <c r="L149" s="38">
        <v>2.0</v>
      </c>
      <c r="M149" s="39"/>
      <c r="N149" s="40" t="s">
        <v>490</v>
      </c>
      <c r="O149" s="37">
        <f t="shared" si="4"/>
        <v>0.004587155963</v>
      </c>
      <c r="P149" s="38">
        <v>1.0</v>
      </c>
      <c r="Q149" s="39"/>
      <c r="R149" s="40" t="s">
        <v>491</v>
      </c>
      <c r="S149" s="37">
        <f t="shared" si="5"/>
        <v>0.004587155963</v>
      </c>
      <c r="T149" s="38">
        <v>1.0</v>
      </c>
      <c r="U149" s="41"/>
      <c r="V149" s="42"/>
      <c r="W149" s="37" t="str">
        <f t="shared" si="6"/>
        <v/>
      </c>
      <c r="X149" s="43"/>
      <c r="Y149" s="41"/>
      <c r="Z149" s="42"/>
      <c r="AA149" s="37" t="str">
        <f t="shared" si="8"/>
        <v/>
      </c>
      <c r="AB149" s="43"/>
      <c r="AE149" s="44"/>
    </row>
    <row r="150">
      <c r="A150" s="33">
        <v>370.0</v>
      </c>
      <c r="B150" s="34">
        <f t="shared" si="1"/>
        <v>222</v>
      </c>
      <c r="C150" s="35"/>
      <c r="D150" s="35" t="str">
        <f>VLOOKUP(A150,tmp!A$2:I$390,6,FALSE)</f>
        <v>МЦД-2</v>
      </c>
      <c r="E150" s="35">
        <v>2019.0</v>
      </c>
      <c r="F150" s="45" t="s">
        <v>492</v>
      </c>
      <c r="G150" s="37">
        <f t="shared" si="2"/>
        <v>0.981981982</v>
      </c>
      <c r="H150" s="38">
        <v>218.0</v>
      </c>
      <c r="I150" s="39"/>
      <c r="J150" s="40" t="s">
        <v>493</v>
      </c>
      <c r="K150" s="37">
        <f t="shared" si="3"/>
        <v>0.01351351351</v>
      </c>
      <c r="L150" s="38">
        <v>3.0</v>
      </c>
      <c r="M150" s="39"/>
      <c r="N150" s="40" t="s">
        <v>494</v>
      </c>
      <c r="O150" s="37">
        <f t="shared" si="4"/>
        <v>0.004504504505</v>
      </c>
      <c r="P150" s="38">
        <v>1.0</v>
      </c>
      <c r="Q150" s="41"/>
      <c r="R150" s="42"/>
      <c r="S150" s="37" t="str">
        <f t="shared" si="5"/>
        <v/>
      </c>
      <c r="T150" s="43"/>
      <c r="U150" s="41"/>
      <c r="V150" s="42"/>
      <c r="W150" s="37" t="str">
        <f t="shared" si="6"/>
        <v/>
      </c>
      <c r="X150" s="43"/>
      <c r="Y150" s="41"/>
      <c r="Z150" s="42"/>
      <c r="AA150" s="37" t="str">
        <f t="shared" si="8"/>
        <v/>
      </c>
      <c r="AB150" s="43"/>
      <c r="AE150" s="44"/>
    </row>
    <row r="151">
      <c r="A151" s="33">
        <v>80.0</v>
      </c>
      <c r="B151" s="34">
        <f t="shared" si="1"/>
        <v>223</v>
      </c>
      <c r="C151" s="35"/>
      <c r="D151" s="35" t="str">
        <f>VLOOKUP(A151,tmp!A$2:I$390,6,FALSE)</f>
        <v>Замоскворецкая</v>
      </c>
      <c r="E151" s="35">
        <v>1938.0</v>
      </c>
      <c r="F151" s="45" t="s">
        <v>495</v>
      </c>
      <c r="G151" s="37">
        <f t="shared" si="2"/>
        <v>0.9820627803</v>
      </c>
      <c r="H151" s="38">
        <v>219.0</v>
      </c>
      <c r="I151" s="39"/>
      <c r="J151" s="40" t="s">
        <v>496</v>
      </c>
      <c r="K151" s="37">
        <f t="shared" si="3"/>
        <v>0.01793721973</v>
      </c>
      <c r="L151" s="38">
        <v>4.0</v>
      </c>
      <c r="M151" s="41"/>
      <c r="N151" s="42"/>
      <c r="O151" s="37" t="str">
        <f t="shared" si="4"/>
        <v/>
      </c>
      <c r="P151" s="43"/>
      <c r="Q151" s="41"/>
      <c r="R151" s="42"/>
      <c r="S151" s="37" t="str">
        <f t="shared" si="5"/>
        <v/>
      </c>
      <c r="T151" s="43"/>
      <c r="U151" s="41"/>
      <c r="V151" s="42"/>
      <c r="W151" s="37" t="str">
        <f t="shared" si="6"/>
        <v/>
      </c>
      <c r="X151" s="43"/>
      <c r="Y151" s="41"/>
      <c r="Z151" s="42"/>
      <c r="AA151" s="37" t="str">
        <f t="shared" si="8"/>
        <v/>
      </c>
      <c r="AB151" s="43"/>
      <c r="AE151" s="44"/>
    </row>
    <row r="152">
      <c r="A152" s="33">
        <v>124.0</v>
      </c>
      <c r="B152" s="34">
        <f t="shared" si="1"/>
        <v>225</v>
      </c>
      <c r="C152" s="35"/>
      <c r="D152" s="35" t="str">
        <f>VLOOKUP(A152,tmp!A$2:I$390,6,FALSE)</f>
        <v>Калужско-Рижская</v>
      </c>
      <c r="E152" s="35">
        <v>1978.0</v>
      </c>
      <c r="F152" s="45" t="s">
        <v>497</v>
      </c>
      <c r="G152" s="37">
        <f t="shared" si="2"/>
        <v>0.9822222222</v>
      </c>
      <c r="H152" s="38">
        <v>221.0</v>
      </c>
      <c r="I152" s="39"/>
      <c r="J152" s="40" t="s">
        <v>498</v>
      </c>
      <c r="K152" s="37">
        <f t="shared" si="3"/>
        <v>0.01777777778</v>
      </c>
      <c r="L152" s="38">
        <v>4.0</v>
      </c>
      <c r="M152" s="41"/>
      <c r="N152" s="42"/>
      <c r="O152" s="37" t="str">
        <f t="shared" si="4"/>
        <v/>
      </c>
      <c r="P152" s="43"/>
      <c r="Q152" s="41"/>
      <c r="R152" s="42"/>
      <c r="S152" s="37" t="str">
        <f t="shared" si="5"/>
        <v/>
      </c>
      <c r="T152" s="43"/>
      <c r="U152" s="41"/>
      <c r="V152" s="42"/>
      <c r="W152" s="37" t="str">
        <f t="shared" si="6"/>
        <v/>
      </c>
      <c r="X152" s="43"/>
      <c r="Y152" s="41"/>
      <c r="Z152" s="42"/>
      <c r="AA152" s="37" t="str">
        <f t="shared" si="8"/>
        <v/>
      </c>
      <c r="AB152" s="43"/>
      <c r="AE152" s="44"/>
    </row>
    <row r="153">
      <c r="A153" s="33">
        <v>164.0</v>
      </c>
      <c r="B153" s="34">
        <f t="shared" si="1"/>
        <v>203</v>
      </c>
      <c r="C153" s="35"/>
      <c r="D153" s="35" t="str">
        <f>VLOOKUP(A153,tmp!A$2:I$390,6,FALSE)</f>
        <v>Бутовская</v>
      </c>
      <c r="E153" s="35">
        <v>2014.0</v>
      </c>
      <c r="F153" s="45" t="s">
        <v>499</v>
      </c>
      <c r="G153" s="37">
        <f t="shared" si="2"/>
        <v>0.9852216749</v>
      </c>
      <c r="H153" s="38">
        <v>200.0</v>
      </c>
      <c r="I153" s="39"/>
      <c r="J153" s="40" t="s">
        <v>500</v>
      </c>
      <c r="K153" s="37">
        <f t="shared" si="3"/>
        <v>0.009852216749</v>
      </c>
      <c r="L153" s="38">
        <v>2.0</v>
      </c>
      <c r="M153" s="39"/>
      <c r="N153" s="40" t="s">
        <v>501</v>
      </c>
      <c r="O153" s="37">
        <f t="shared" si="4"/>
        <v>0.004926108374</v>
      </c>
      <c r="P153" s="38">
        <v>1.0</v>
      </c>
      <c r="Q153" s="41"/>
      <c r="R153" s="42"/>
      <c r="S153" s="37" t="str">
        <f t="shared" si="5"/>
        <v/>
      </c>
      <c r="T153" s="43"/>
      <c r="U153" s="41"/>
      <c r="V153" s="42"/>
      <c r="W153" s="37" t="str">
        <f t="shared" si="6"/>
        <v/>
      </c>
      <c r="X153" s="43"/>
      <c r="Y153" s="41"/>
      <c r="Z153" s="42"/>
      <c r="AA153" s="37" t="str">
        <f t="shared" si="8"/>
        <v/>
      </c>
      <c r="AB153" s="43"/>
      <c r="AE153" s="44"/>
    </row>
    <row r="154">
      <c r="A154" s="33">
        <v>109.0</v>
      </c>
      <c r="B154" s="34">
        <f t="shared" si="1"/>
        <v>204</v>
      </c>
      <c r="C154" s="35"/>
      <c r="D154" s="35" t="str">
        <f>VLOOKUP(A154,tmp!A$2:I$390,6,FALSE)</f>
        <v>Серпуховско-Тимирязевская</v>
      </c>
      <c r="E154" s="35">
        <v>1986.0</v>
      </c>
      <c r="F154" s="45" t="s">
        <v>502</v>
      </c>
      <c r="G154" s="37">
        <f t="shared" si="2"/>
        <v>0.9852941176</v>
      </c>
      <c r="H154" s="38">
        <v>201.0</v>
      </c>
      <c r="I154" s="39"/>
      <c r="J154" s="40" t="s">
        <v>503</v>
      </c>
      <c r="K154" s="37">
        <f t="shared" si="3"/>
        <v>0.009803921569</v>
      </c>
      <c r="L154" s="38">
        <v>2.0</v>
      </c>
      <c r="M154" s="39"/>
      <c r="N154" s="40" t="s">
        <v>504</v>
      </c>
      <c r="O154" s="37">
        <f t="shared" si="4"/>
        <v>0.004901960784</v>
      </c>
      <c r="P154" s="38">
        <v>1.0</v>
      </c>
      <c r="Q154" s="41"/>
      <c r="R154" s="42"/>
      <c r="S154" s="37" t="str">
        <f t="shared" si="5"/>
        <v/>
      </c>
      <c r="T154" s="43"/>
      <c r="U154" s="41"/>
      <c r="V154" s="42"/>
      <c r="W154" s="37" t="str">
        <f t="shared" si="6"/>
        <v/>
      </c>
      <c r="X154" s="43"/>
      <c r="Y154" s="41"/>
      <c r="Z154" s="42"/>
      <c r="AA154" s="37" t="str">
        <f t="shared" si="8"/>
        <v/>
      </c>
      <c r="AB154" s="43"/>
      <c r="AE154" s="44"/>
    </row>
    <row r="155">
      <c r="A155" s="33">
        <v>145.0</v>
      </c>
      <c r="B155" s="34">
        <f t="shared" si="1"/>
        <v>204</v>
      </c>
      <c r="C155" s="35"/>
      <c r="D155" s="35" t="str">
        <f>VLOOKUP(A155,tmp!A$2:I$390,6,FALSE)</f>
        <v>Калужско-Рижская</v>
      </c>
      <c r="E155" s="35">
        <v>1990.0</v>
      </c>
      <c r="F155" s="45" t="s">
        <v>505</v>
      </c>
      <c r="G155" s="37">
        <f t="shared" si="2"/>
        <v>0.9852941176</v>
      </c>
      <c r="H155" s="38">
        <v>201.0</v>
      </c>
      <c r="I155" s="39"/>
      <c r="J155" s="40" t="s">
        <v>506</v>
      </c>
      <c r="K155" s="37">
        <f t="shared" si="3"/>
        <v>0.01470588235</v>
      </c>
      <c r="L155" s="38">
        <v>3.0</v>
      </c>
      <c r="M155" s="41"/>
      <c r="N155" s="42"/>
      <c r="O155" s="37" t="str">
        <f t="shared" si="4"/>
        <v/>
      </c>
      <c r="P155" s="43"/>
      <c r="Q155" s="41"/>
      <c r="R155" s="42"/>
      <c r="S155" s="37" t="str">
        <f t="shared" si="5"/>
        <v/>
      </c>
      <c r="T155" s="43"/>
      <c r="U155" s="41"/>
      <c r="V155" s="42"/>
      <c r="W155" s="37" t="str">
        <f t="shared" si="6"/>
        <v/>
      </c>
      <c r="X155" s="43"/>
      <c r="Y155" s="41"/>
      <c r="Z155" s="42"/>
      <c r="AA155" s="37" t="str">
        <f t="shared" si="8"/>
        <v/>
      </c>
      <c r="AB155" s="43"/>
      <c r="AE155" s="44"/>
    </row>
    <row r="156">
      <c r="A156" s="33">
        <v>547.0</v>
      </c>
      <c r="B156" s="34">
        <f t="shared" si="1"/>
        <v>205</v>
      </c>
      <c r="C156" s="35"/>
      <c r="D156" s="35" t="str">
        <f>VLOOKUP(A156,tmp!A$2:I$390,6,FALSE)</f>
        <v>Троицкая</v>
      </c>
      <c r="E156" s="35">
        <v>2023.0</v>
      </c>
      <c r="F156" s="45" t="s">
        <v>507</v>
      </c>
      <c r="G156" s="37">
        <f t="shared" si="2"/>
        <v>0.9853658537</v>
      </c>
      <c r="H156" s="38">
        <v>202.0</v>
      </c>
      <c r="I156" s="39"/>
      <c r="J156" s="40" t="s">
        <v>508</v>
      </c>
      <c r="K156" s="37">
        <f t="shared" si="3"/>
        <v>0.009756097561</v>
      </c>
      <c r="L156" s="38">
        <v>2.0</v>
      </c>
      <c r="M156" s="39"/>
      <c r="N156" s="40" t="s">
        <v>509</v>
      </c>
      <c r="O156" s="37">
        <f t="shared" si="4"/>
        <v>0.00487804878</v>
      </c>
      <c r="P156" s="38">
        <v>1.0</v>
      </c>
      <c r="Q156" s="41"/>
      <c r="R156" s="42"/>
      <c r="S156" s="37" t="str">
        <f t="shared" si="5"/>
        <v/>
      </c>
      <c r="T156" s="43"/>
      <c r="U156" s="41"/>
      <c r="V156" s="42"/>
      <c r="W156" s="37" t="str">
        <f t="shared" si="6"/>
        <v/>
      </c>
      <c r="X156" s="43"/>
      <c r="Y156" s="41"/>
      <c r="Z156" s="42"/>
      <c r="AA156" s="37" t="str">
        <f t="shared" si="8"/>
        <v/>
      </c>
      <c r="AB156" s="43"/>
      <c r="AE156" s="44"/>
    </row>
    <row r="157">
      <c r="A157" s="33">
        <v>369.0</v>
      </c>
      <c r="B157" s="34">
        <f t="shared" si="1"/>
        <v>206</v>
      </c>
      <c r="C157" s="35"/>
      <c r="D157" s="35" t="str">
        <f>VLOOKUP(A157,tmp!A$2:I$390,6,FALSE)</f>
        <v>МЦД-2</v>
      </c>
      <c r="E157" s="35">
        <v>2019.0</v>
      </c>
      <c r="F157" s="45" t="s">
        <v>510</v>
      </c>
      <c r="G157" s="37">
        <f t="shared" si="2"/>
        <v>0.9854368932</v>
      </c>
      <c r="H157" s="38">
        <v>203.0</v>
      </c>
      <c r="I157" s="39"/>
      <c r="J157" s="40" t="s">
        <v>511</v>
      </c>
      <c r="K157" s="37">
        <f t="shared" si="3"/>
        <v>0.004854368932</v>
      </c>
      <c r="L157" s="38">
        <v>1.0</v>
      </c>
      <c r="M157" s="39"/>
      <c r="N157" s="40" t="s">
        <v>512</v>
      </c>
      <c r="O157" s="37">
        <f t="shared" si="4"/>
        <v>0.004854368932</v>
      </c>
      <c r="P157" s="38">
        <v>1.0</v>
      </c>
      <c r="Q157" s="39"/>
      <c r="R157" s="40" t="s">
        <v>513</v>
      </c>
      <c r="S157" s="37">
        <f t="shared" si="5"/>
        <v>0.004854368932</v>
      </c>
      <c r="T157" s="38">
        <v>1.0</v>
      </c>
      <c r="U157" s="41"/>
      <c r="V157" s="42"/>
      <c r="W157" s="37" t="str">
        <f t="shared" si="6"/>
        <v/>
      </c>
      <c r="X157" s="43"/>
      <c r="Y157" s="41"/>
      <c r="Z157" s="42"/>
      <c r="AA157" s="37" t="str">
        <f t="shared" si="8"/>
        <v/>
      </c>
      <c r="AB157" s="43"/>
      <c r="AE157" s="44"/>
    </row>
    <row r="158">
      <c r="A158" s="33">
        <v>108.0</v>
      </c>
      <c r="B158" s="34">
        <f t="shared" si="1"/>
        <v>206</v>
      </c>
      <c r="C158" s="35"/>
      <c r="D158" s="35" t="str">
        <f>VLOOKUP(A158,tmp!A$2:I$390,6,FALSE)</f>
        <v>Серпуховско-Тимирязевская</v>
      </c>
      <c r="E158" s="35">
        <v>1987.0</v>
      </c>
      <c r="F158" s="45" t="s">
        <v>514</v>
      </c>
      <c r="G158" s="37">
        <f t="shared" si="2"/>
        <v>0.9854368932</v>
      </c>
      <c r="H158" s="38">
        <v>203.0</v>
      </c>
      <c r="I158" s="39"/>
      <c r="J158" s="40" t="s">
        <v>515</v>
      </c>
      <c r="K158" s="37">
        <f t="shared" si="3"/>
        <v>0.009708737864</v>
      </c>
      <c r="L158" s="38">
        <v>2.0</v>
      </c>
      <c r="M158" s="39"/>
      <c r="N158" s="40" t="s">
        <v>516</v>
      </c>
      <c r="O158" s="37">
        <f t="shared" si="4"/>
        <v>0.004854368932</v>
      </c>
      <c r="P158" s="38">
        <v>1.0</v>
      </c>
      <c r="Q158" s="41"/>
      <c r="R158" s="42"/>
      <c r="S158" s="37" t="str">
        <f t="shared" si="5"/>
        <v/>
      </c>
      <c r="T158" s="43"/>
      <c r="U158" s="41"/>
      <c r="V158" s="42"/>
      <c r="W158" s="37" t="str">
        <f t="shared" si="6"/>
        <v/>
      </c>
      <c r="X158" s="43"/>
      <c r="Y158" s="41"/>
      <c r="Z158" s="42"/>
      <c r="AA158" s="37" t="str">
        <f t="shared" si="8"/>
        <v/>
      </c>
      <c r="AB158" s="43"/>
      <c r="AE158" s="44"/>
    </row>
    <row r="159">
      <c r="A159" s="33">
        <v>154.0</v>
      </c>
      <c r="B159" s="34">
        <f t="shared" si="1"/>
        <v>207</v>
      </c>
      <c r="C159" s="35"/>
      <c r="D159" s="35" t="str">
        <f>VLOOKUP(A159,tmp!A$2:I$390,6,FALSE)</f>
        <v>Люблинско-Дмитровская</v>
      </c>
      <c r="E159" s="35">
        <v>1999.0</v>
      </c>
      <c r="F159" s="45" t="s">
        <v>517</v>
      </c>
      <c r="G159" s="37">
        <f t="shared" si="2"/>
        <v>0.9855072464</v>
      </c>
      <c r="H159" s="38">
        <v>204.0</v>
      </c>
      <c r="I159" s="39"/>
      <c r="J159" s="40" t="s">
        <v>518</v>
      </c>
      <c r="K159" s="37">
        <f t="shared" si="3"/>
        <v>0.009661835749</v>
      </c>
      <c r="L159" s="38">
        <v>2.0</v>
      </c>
      <c r="M159" s="39"/>
      <c r="N159" s="40" t="s">
        <v>519</v>
      </c>
      <c r="O159" s="37">
        <f t="shared" si="4"/>
        <v>0.004830917874</v>
      </c>
      <c r="P159" s="38">
        <v>1.0</v>
      </c>
      <c r="Q159" s="41"/>
      <c r="R159" s="42"/>
      <c r="S159" s="37" t="str">
        <f t="shared" si="5"/>
        <v/>
      </c>
      <c r="T159" s="43"/>
      <c r="U159" s="41"/>
      <c r="V159" s="42"/>
      <c r="W159" s="37" t="str">
        <f t="shared" si="6"/>
        <v/>
      </c>
      <c r="X159" s="43"/>
      <c r="Y159" s="41"/>
      <c r="Z159" s="42"/>
      <c r="AA159" s="37" t="str">
        <f t="shared" si="8"/>
        <v/>
      </c>
      <c r="AB159" s="43"/>
      <c r="AE159" s="44"/>
    </row>
    <row r="160">
      <c r="A160" s="33">
        <v>249.0</v>
      </c>
      <c r="B160" s="34">
        <f t="shared" si="1"/>
        <v>207</v>
      </c>
      <c r="C160" s="35"/>
      <c r="D160" s="35" t="str">
        <f>VLOOKUP(A160,tmp!A$2:I$390,6,FALSE)</f>
        <v>Большая кольцевая</v>
      </c>
      <c r="E160" s="35">
        <v>2018.0</v>
      </c>
      <c r="F160" s="45" t="s">
        <v>520</v>
      </c>
      <c r="G160" s="37">
        <f t="shared" si="2"/>
        <v>0.9855072464</v>
      </c>
      <c r="H160" s="38">
        <v>204.0</v>
      </c>
      <c r="I160" s="39"/>
      <c r="J160" s="40" t="s">
        <v>521</v>
      </c>
      <c r="K160" s="37">
        <f t="shared" si="3"/>
        <v>0.009661835749</v>
      </c>
      <c r="L160" s="38">
        <v>2.0</v>
      </c>
      <c r="M160" s="39"/>
      <c r="N160" s="40" t="s">
        <v>522</v>
      </c>
      <c r="O160" s="37">
        <f t="shared" si="4"/>
        <v>0.004830917874</v>
      </c>
      <c r="P160" s="38">
        <v>1.0</v>
      </c>
      <c r="Q160" s="41"/>
      <c r="R160" s="42"/>
      <c r="S160" s="37" t="str">
        <f t="shared" si="5"/>
        <v/>
      </c>
      <c r="T160" s="43"/>
      <c r="U160" s="41"/>
      <c r="V160" s="42"/>
      <c r="W160" s="37" t="str">
        <f t="shared" si="6"/>
        <v/>
      </c>
      <c r="X160" s="43"/>
      <c r="Y160" s="41"/>
      <c r="Z160" s="42"/>
      <c r="AA160" s="37" t="str">
        <f t="shared" si="8"/>
        <v/>
      </c>
      <c r="AB160" s="43"/>
      <c r="AE160" s="44"/>
    </row>
    <row r="161">
      <c r="A161" s="33">
        <v>69.0</v>
      </c>
      <c r="B161" s="34">
        <f t="shared" si="1"/>
        <v>208</v>
      </c>
      <c r="C161" s="35"/>
      <c r="D161" s="35" t="str">
        <f>VLOOKUP(A161,tmp!A$2:I$390,6,FALSE)</f>
        <v>Таганско-Краснопресненская</v>
      </c>
      <c r="E161" s="35">
        <v>1966.0</v>
      </c>
      <c r="F161" s="45" t="s">
        <v>523</v>
      </c>
      <c r="G161" s="37">
        <f t="shared" si="2"/>
        <v>0.9855769231</v>
      </c>
      <c r="H161" s="38">
        <v>205.0</v>
      </c>
      <c r="I161" s="39"/>
      <c r="J161" s="40" t="s">
        <v>524</v>
      </c>
      <c r="K161" s="37">
        <f t="shared" si="3"/>
        <v>0.009615384615</v>
      </c>
      <c r="L161" s="38">
        <v>2.0</v>
      </c>
      <c r="M161" s="39"/>
      <c r="N161" s="40" t="s">
        <v>525</v>
      </c>
      <c r="O161" s="37">
        <f t="shared" si="4"/>
        <v>0.004807692308</v>
      </c>
      <c r="P161" s="38">
        <v>1.0</v>
      </c>
      <c r="Q161" s="41"/>
      <c r="R161" s="42"/>
      <c r="S161" s="37" t="str">
        <f t="shared" si="5"/>
        <v/>
      </c>
      <c r="T161" s="43"/>
      <c r="U161" s="41"/>
      <c r="V161" s="42"/>
      <c r="W161" s="37" t="str">
        <f t="shared" si="6"/>
        <v/>
      </c>
      <c r="X161" s="43"/>
      <c r="Y161" s="41"/>
      <c r="Z161" s="42"/>
      <c r="AA161" s="37" t="str">
        <f t="shared" si="8"/>
        <v/>
      </c>
      <c r="AB161" s="43"/>
      <c r="AE161" s="44"/>
    </row>
    <row r="162">
      <c r="A162" s="33">
        <v>357.0</v>
      </c>
      <c r="B162" s="34">
        <f t="shared" si="1"/>
        <v>208</v>
      </c>
      <c r="C162" s="35"/>
      <c r="D162" s="35" t="str">
        <f>VLOOKUP(A162,tmp!A$2:I$390,6,FALSE)</f>
        <v>МЦД-1</v>
      </c>
      <c r="E162" s="35">
        <v>2019.0</v>
      </c>
      <c r="F162" s="45" t="s">
        <v>526</v>
      </c>
      <c r="G162" s="37">
        <f t="shared" si="2"/>
        <v>0.9855769231</v>
      </c>
      <c r="H162" s="38">
        <v>205.0</v>
      </c>
      <c r="I162" s="39"/>
      <c r="J162" s="40" t="s">
        <v>527</v>
      </c>
      <c r="K162" s="37">
        <f t="shared" si="3"/>
        <v>0.01442307692</v>
      </c>
      <c r="L162" s="38">
        <v>3.0</v>
      </c>
      <c r="M162" s="41"/>
      <c r="N162" s="42"/>
      <c r="O162" s="37" t="str">
        <f t="shared" si="4"/>
        <v/>
      </c>
      <c r="P162" s="43"/>
      <c r="Q162" s="41"/>
      <c r="R162" s="42"/>
      <c r="S162" s="37" t="str">
        <f t="shared" si="5"/>
        <v/>
      </c>
      <c r="T162" s="43"/>
      <c r="U162" s="41"/>
      <c r="V162" s="42"/>
      <c r="W162" s="37" t="str">
        <f t="shared" si="6"/>
        <v/>
      </c>
      <c r="X162" s="43"/>
      <c r="Y162" s="41"/>
      <c r="Z162" s="42"/>
      <c r="AA162" s="37" t="str">
        <f t="shared" si="8"/>
        <v/>
      </c>
      <c r="AB162" s="43"/>
      <c r="AE162" s="44"/>
    </row>
    <row r="163">
      <c r="A163" s="33">
        <v>27.0</v>
      </c>
      <c r="B163" s="34">
        <f t="shared" si="1"/>
        <v>209</v>
      </c>
      <c r="C163" s="35"/>
      <c r="D163" s="35" t="str">
        <f>VLOOKUP(A163,tmp!A$2:I$390,6,FALSE)</f>
        <v>Арбатско-Покровская</v>
      </c>
      <c r="E163" s="35">
        <v>1965.0</v>
      </c>
      <c r="F163" s="45" t="s">
        <v>528</v>
      </c>
      <c r="G163" s="37">
        <f t="shared" si="2"/>
        <v>0.985645933</v>
      </c>
      <c r="H163" s="38">
        <v>206.0</v>
      </c>
      <c r="I163" s="39"/>
      <c r="J163" s="40" t="s">
        <v>529</v>
      </c>
      <c r="K163" s="37">
        <f t="shared" si="3"/>
        <v>0.00956937799</v>
      </c>
      <c r="L163" s="38">
        <v>2.0</v>
      </c>
      <c r="M163" s="39"/>
      <c r="N163" s="40" t="s">
        <v>530</v>
      </c>
      <c r="O163" s="37">
        <f t="shared" si="4"/>
        <v>0.004784688995</v>
      </c>
      <c r="P163" s="38">
        <v>1.0</v>
      </c>
      <c r="Q163" s="41"/>
      <c r="R163" s="42"/>
      <c r="S163" s="37" t="str">
        <f t="shared" si="5"/>
        <v/>
      </c>
      <c r="T163" s="43"/>
      <c r="U163" s="41"/>
      <c r="V163" s="42"/>
      <c r="W163" s="37" t="str">
        <f t="shared" si="6"/>
        <v/>
      </c>
      <c r="X163" s="43"/>
      <c r="Y163" s="41"/>
      <c r="Z163" s="42"/>
      <c r="AA163" s="37" t="str">
        <f t="shared" si="8"/>
        <v/>
      </c>
      <c r="AB163" s="43"/>
      <c r="AE163" s="44"/>
    </row>
    <row r="164">
      <c r="A164" s="33">
        <v>278.0</v>
      </c>
      <c r="B164" s="34">
        <f t="shared" si="1"/>
        <v>209</v>
      </c>
      <c r="C164" s="35"/>
      <c r="D164" s="35" t="str">
        <f>VLOOKUP(A164,tmp!A$2:I$390,6,FALSE)</f>
        <v>Большая кольцевая</v>
      </c>
      <c r="E164" s="35">
        <v>2021.0</v>
      </c>
      <c r="F164" s="65" t="s">
        <v>531</v>
      </c>
      <c r="G164" s="37">
        <f t="shared" si="2"/>
        <v>0.985645933</v>
      </c>
      <c r="H164" s="38">
        <v>206.0</v>
      </c>
      <c r="I164" s="39"/>
      <c r="J164" s="40" t="s">
        <v>532</v>
      </c>
      <c r="K164" s="37">
        <f t="shared" si="3"/>
        <v>0.00956937799</v>
      </c>
      <c r="L164" s="38">
        <v>2.0</v>
      </c>
      <c r="M164" s="39"/>
      <c r="N164" s="40" t="s">
        <v>533</v>
      </c>
      <c r="O164" s="37">
        <f t="shared" si="4"/>
        <v>0.004784688995</v>
      </c>
      <c r="P164" s="38">
        <v>1.0</v>
      </c>
      <c r="Q164" s="41"/>
      <c r="R164" s="42"/>
      <c r="S164" s="37" t="str">
        <f t="shared" si="5"/>
        <v/>
      </c>
      <c r="T164" s="43"/>
      <c r="U164" s="41"/>
      <c r="V164" s="42"/>
      <c r="W164" s="37" t="str">
        <f t="shared" si="6"/>
        <v/>
      </c>
      <c r="X164" s="43"/>
      <c r="Y164" s="41"/>
      <c r="Z164" s="42"/>
      <c r="AA164" s="37" t="str">
        <f t="shared" si="8"/>
        <v/>
      </c>
      <c r="AB164" s="43"/>
      <c r="AE164" s="44"/>
    </row>
    <row r="165">
      <c r="A165" s="33">
        <v>327.0</v>
      </c>
      <c r="B165" s="34">
        <f t="shared" si="1"/>
        <v>209</v>
      </c>
      <c r="C165" s="35"/>
      <c r="D165" s="35" t="str">
        <f>VLOOKUP(A165,tmp!A$2:I$390,6,FALSE)</f>
        <v>МЦД-2</v>
      </c>
      <c r="E165" s="35">
        <v>2019.0</v>
      </c>
      <c r="F165" s="45" t="s">
        <v>534</v>
      </c>
      <c r="G165" s="37">
        <f t="shared" si="2"/>
        <v>0.985645933</v>
      </c>
      <c r="H165" s="38">
        <v>206.0</v>
      </c>
      <c r="I165" s="39"/>
      <c r="J165" s="40" t="s">
        <v>535</v>
      </c>
      <c r="K165" s="37">
        <f t="shared" si="3"/>
        <v>0.004784688995</v>
      </c>
      <c r="L165" s="38">
        <v>1.0</v>
      </c>
      <c r="M165" s="39"/>
      <c r="N165" s="40" t="s">
        <v>536</v>
      </c>
      <c r="O165" s="37">
        <f t="shared" si="4"/>
        <v>0.004784688995</v>
      </c>
      <c r="P165" s="38">
        <v>1.0</v>
      </c>
      <c r="Q165" s="39"/>
      <c r="R165" s="40" t="s">
        <v>537</v>
      </c>
      <c r="S165" s="37">
        <f t="shared" si="5"/>
        <v>0.004784688995</v>
      </c>
      <c r="T165" s="38">
        <v>1.0</v>
      </c>
      <c r="U165" s="41"/>
      <c r="V165" s="42"/>
      <c r="W165" s="37" t="str">
        <f t="shared" si="6"/>
        <v/>
      </c>
      <c r="X165" s="43"/>
      <c r="Y165" s="41"/>
      <c r="Z165" s="42"/>
      <c r="AA165" s="37" t="str">
        <f t="shared" si="8"/>
        <v/>
      </c>
      <c r="AB165" s="43"/>
      <c r="AE165" s="44"/>
    </row>
    <row r="166">
      <c r="A166" s="33">
        <v>47.0</v>
      </c>
      <c r="B166" s="34">
        <f t="shared" si="1"/>
        <v>210</v>
      </c>
      <c r="C166" s="35"/>
      <c r="D166" s="35" t="str">
        <f>VLOOKUP(A166,tmp!A$2:I$390,6,FALSE)</f>
        <v>Филёвская</v>
      </c>
      <c r="E166" s="35">
        <v>1958.0</v>
      </c>
      <c r="F166" s="45" t="s">
        <v>538</v>
      </c>
      <c r="G166" s="37">
        <f t="shared" si="2"/>
        <v>0.9857142857</v>
      </c>
      <c r="H166" s="38">
        <v>207.0</v>
      </c>
      <c r="I166" s="39"/>
      <c r="J166" s="40" t="s">
        <v>539</v>
      </c>
      <c r="K166" s="37">
        <f t="shared" si="3"/>
        <v>0.009523809524</v>
      </c>
      <c r="L166" s="38">
        <v>2.0</v>
      </c>
      <c r="M166" s="39"/>
      <c r="N166" s="40" t="s">
        <v>540</v>
      </c>
      <c r="O166" s="37">
        <f t="shared" si="4"/>
        <v>0.004761904762</v>
      </c>
      <c r="P166" s="38">
        <v>1.0</v>
      </c>
      <c r="Q166" s="41"/>
      <c r="R166" s="42"/>
      <c r="S166" s="37" t="str">
        <f t="shared" si="5"/>
        <v/>
      </c>
      <c r="T166" s="43"/>
      <c r="U166" s="41"/>
      <c r="V166" s="42"/>
      <c r="W166" s="37" t="str">
        <f t="shared" si="6"/>
        <v/>
      </c>
      <c r="X166" s="43"/>
      <c r="Y166" s="41"/>
      <c r="Z166" s="42"/>
      <c r="AA166" s="37" t="str">
        <f t="shared" si="8"/>
        <v/>
      </c>
      <c r="AB166" s="43"/>
      <c r="AE166" s="44"/>
    </row>
    <row r="167">
      <c r="A167" s="33">
        <v>17.0</v>
      </c>
      <c r="B167" s="34">
        <f t="shared" si="1"/>
        <v>210</v>
      </c>
      <c r="C167" s="35"/>
      <c r="D167" s="35" t="str">
        <f>VLOOKUP(A167,tmp!A$2:I$390,6,FALSE)</f>
        <v>Сокольническая</v>
      </c>
      <c r="E167" s="35">
        <v>1965.0</v>
      </c>
      <c r="F167" s="65" t="s">
        <v>541</v>
      </c>
      <c r="G167" s="37">
        <f t="shared" si="2"/>
        <v>0.9857142857</v>
      </c>
      <c r="H167" s="38">
        <v>207.0</v>
      </c>
      <c r="I167" s="39"/>
      <c r="J167" s="40" t="s">
        <v>542</v>
      </c>
      <c r="K167" s="37">
        <f t="shared" si="3"/>
        <v>0.004761904762</v>
      </c>
      <c r="L167" s="38">
        <v>1.0</v>
      </c>
      <c r="M167" s="39"/>
      <c r="N167" s="40" t="s">
        <v>543</v>
      </c>
      <c r="O167" s="37">
        <f t="shared" si="4"/>
        <v>0.004761904762</v>
      </c>
      <c r="P167" s="38">
        <v>1.0</v>
      </c>
      <c r="Q167" s="39"/>
      <c r="R167" s="40" t="s">
        <v>544</v>
      </c>
      <c r="S167" s="37">
        <f t="shared" si="5"/>
        <v>0.004761904762</v>
      </c>
      <c r="T167" s="38">
        <v>1.0</v>
      </c>
      <c r="U167" s="41"/>
      <c r="V167" s="42"/>
      <c r="W167" s="37" t="str">
        <f t="shared" si="6"/>
        <v/>
      </c>
      <c r="X167" s="43"/>
      <c r="Y167" s="41"/>
      <c r="Z167" s="42"/>
      <c r="AA167" s="37" t="str">
        <f t="shared" si="8"/>
        <v/>
      </c>
      <c r="AB167" s="43"/>
      <c r="AE167" s="44"/>
    </row>
    <row r="168">
      <c r="A168" s="33">
        <v>142.0</v>
      </c>
      <c r="B168" s="34">
        <f t="shared" si="1"/>
        <v>211</v>
      </c>
      <c r="C168" s="35"/>
      <c r="D168" s="35" t="str">
        <f>VLOOKUP(A168,tmp!A$2:I$390,6,FALSE)</f>
        <v>Калужско-Рижская</v>
      </c>
      <c r="E168" s="35">
        <v>1974.0</v>
      </c>
      <c r="F168" s="45" t="s">
        <v>545</v>
      </c>
      <c r="G168" s="37">
        <f t="shared" si="2"/>
        <v>0.9857819905</v>
      </c>
      <c r="H168" s="38">
        <v>208.0</v>
      </c>
      <c r="I168" s="39"/>
      <c r="J168" s="40" t="s">
        <v>546</v>
      </c>
      <c r="K168" s="37">
        <f t="shared" si="3"/>
        <v>0.01421800948</v>
      </c>
      <c r="L168" s="38">
        <v>3.0</v>
      </c>
      <c r="M168" s="41"/>
      <c r="N168" s="42"/>
      <c r="O168" s="37" t="str">
        <f t="shared" si="4"/>
        <v/>
      </c>
      <c r="P168" s="43"/>
      <c r="Q168" s="41"/>
      <c r="R168" s="42"/>
      <c r="S168" s="37" t="str">
        <f t="shared" si="5"/>
        <v/>
      </c>
      <c r="T168" s="43"/>
      <c r="U168" s="41"/>
      <c r="V168" s="42"/>
      <c r="W168" s="37" t="str">
        <f t="shared" si="6"/>
        <v/>
      </c>
      <c r="X168" s="43"/>
      <c r="Y168" s="41"/>
      <c r="Z168" s="42"/>
      <c r="AA168" s="37" t="str">
        <f t="shared" si="8"/>
        <v/>
      </c>
      <c r="AB168" s="43"/>
      <c r="AE168" s="44"/>
    </row>
    <row r="169">
      <c r="A169" s="33">
        <v>366.0</v>
      </c>
      <c r="B169" s="34">
        <f t="shared" si="1"/>
        <v>211</v>
      </c>
      <c r="C169" s="35"/>
      <c r="D169" s="35" t="str">
        <f>VLOOKUP(A169,tmp!A$2:I$390,6,FALSE)</f>
        <v>МЦД-2</v>
      </c>
      <c r="E169" s="35">
        <v>2019.0</v>
      </c>
      <c r="F169" s="45" t="s">
        <v>547</v>
      </c>
      <c r="G169" s="37">
        <f t="shared" si="2"/>
        <v>0.9857819905</v>
      </c>
      <c r="H169" s="38">
        <v>208.0</v>
      </c>
      <c r="I169" s="39"/>
      <c r="J169" s="40" t="s">
        <v>548</v>
      </c>
      <c r="K169" s="37">
        <f t="shared" si="3"/>
        <v>0.009478672986</v>
      </c>
      <c r="L169" s="38">
        <v>2.0</v>
      </c>
      <c r="M169" s="39"/>
      <c r="N169" s="40" t="s">
        <v>549</v>
      </c>
      <c r="O169" s="37">
        <f t="shared" si="4"/>
        <v>0.004739336493</v>
      </c>
      <c r="P169" s="38">
        <v>1.0</v>
      </c>
      <c r="Q169" s="41"/>
      <c r="R169" s="42"/>
      <c r="S169" s="37" t="str">
        <f t="shared" si="5"/>
        <v/>
      </c>
      <c r="T169" s="43"/>
      <c r="U169" s="41"/>
      <c r="V169" s="42"/>
      <c r="W169" s="37" t="str">
        <f t="shared" si="6"/>
        <v/>
      </c>
      <c r="X169" s="43"/>
      <c r="Y169" s="41"/>
      <c r="Z169" s="42"/>
      <c r="AA169" s="37" t="str">
        <f t="shared" si="8"/>
        <v/>
      </c>
      <c r="AB169" s="43"/>
      <c r="AE169" s="44"/>
    </row>
    <row r="170">
      <c r="A170" s="33">
        <v>6.0</v>
      </c>
      <c r="B170" s="34">
        <f t="shared" si="1"/>
        <v>211</v>
      </c>
      <c r="C170" s="35"/>
      <c r="D170" s="35" t="str">
        <f>VLOOKUP(A170,tmp!A$2:I$390,6,FALSE)</f>
        <v>Сокольническая</v>
      </c>
      <c r="E170" s="35">
        <v>1957.0</v>
      </c>
      <c r="F170" s="45" t="s">
        <v>550</v>
      </c>
      <c r="G170" s="37">
        <f t="shared" si="2"/>
        <v>0.9857819905</v>
      </c>
      <c r="H170" s="38">
        <v>208.0</v>
      </c>
      <c r="I170" s="39"/>
      <c r="J170" s="40" t="s">
        <v>551</v>
      </c>
      <c r="K170" s="37">
        <f t="shared" si="3"/>
        <v>0.01421800948</v>
      </c>
      <c r="L170" s="38">
        <v>3.0</v>
      </c>
      <c r="M170" s="41"/>
      <c r="N170" s="42"/>
      <c r="O170" s="37" t="str">
        <f t="shared" si="4"/>
        <v/>
      </c>
      <c r="P170" s="43"/>
      <c r="Q170" s="41"/>
      <c r="R170" s="42"/>
      <c r="S170" s="37" t="str">
        <f t="shared" si="5"/>
        <v/>
      </c>
      <c r="T170" s="43"/>
      <c r="U170" s="41"/>
      <c r="V170" s="42"/>
      <c r="W170" s="37" t="str">
        <f t="shared" si="6"/>
        <v/>
      </c>
      <c r="X170" s="43"/>
      <c r="Y170" s="41"/>
      <c r="Z170" s="42"/>
      <c r="AA170" s="37" t="str">
        <f t="shared" si="8"/>
        <v/>
      </c>
      <c r="AB170" s="43"/>
      <c r="AE170" s="44"/>
    </row>
    <row r="171">
      <c r="A171" s="33">
        <v>32.0</v>
      </c>
      <c r="B171" s="34">
        <f t="shared" si="1"/>
        <v>212</v>
      </c>
      <c r="C171" s="35"/>
      <c r="D171" s="35" t="str">
        <f>VLOOKUP(A171,tmp!A$2:I$390,6,FALSE)</f>
        <v>Арбатско-Покровская</v>
      </c>
      <c r="E171" s="35">
        <v>1953.0</v>
      </c>
      <c r="F171" s="45" t="s">
        <v>552</v>
      </c>
      <c r="G171" s="37">
        <f t="shared" si="2"/>
        <v>0.9858490566</v>
      </c>
      <c r="H171" s="38">
        <v>209.0</v>
      </c>
      <c r="I171" s="39"/>
      <c r="J171" s="40" t="s">
        <v>553</v>
      </c>
      <c r="K171" s="37">
        <f t="shared" si="3"/>
        <v>0.009433962264</v>
      </c>
      <c r="L171" s="38">
        <v>2.0</v>
      </c>
      <c r="M171" s="39"/>
      <c r="N171" s="40" t="s">
        <v>554</v>
      </c>
      <c r="O171" s="37">
        <f t="shared" si="4"/>
        <v>0.004716981132</v>
      </c>
      <c r="P171" s="38">
        <v>1.0</v>
      </c>
      <c r="Q171" s="41"/>
      <c r="R171" s="42"/>
      <c r="S171" s="37" t="str">
        <f t="shared" si="5"/>
        <v/>
      </c>
      <c r="T171" s="43"/>
      <c r="U171" s="41"/>
      <c r="V171" s="42"/>
      <c r="W171" s="37" t="str">
        <f t="shared" si="6"/>
        <v/>
      </c>
      <c r="X171" s="43"/>
      <c r="Y171" s="41"/>
      <c r="Z171" s="42"/>
      <c r="AA171" s="37" t="str">
        <f t="shared" si="8"/>
        <v/>
      </c>
      <c r="AB171" s="43"/>
      <c r="AE171" s="44"/>
    </row>
    <row r="172">
      <c r="A172" s="33">
        <v>100.0</v>
      </c>
      <c r="B172" s="34">
        <f t="shared" si="1"/>
        <v>212</v>
      </c>
      <c r="C172" s="35"/>
      <c r="D172" s="35" t="str">
        <f>VLOOKUP(A172,tmp!A$2:I$390,6,FALSE)</f>
        <v>Серпуховско-Тимирязевская</v>
      </c>
      <c r="E172" s="35">
        <v>1991.0</v>
      </c>
      <c r="F172" s="45" t="s">
        <v>555</v>
      </c>
      <c r="G172" s="37">
        <f t="shared" si="2"/>
        <v>0.9858490566</v>
      </c>
      <c r="H172" s="38">
        <v>209.0</v>
      </c>
      <c r="I172" s="39"/>
      <c r="J172" s="40" t="s">
        <v>556</v>
      </c>
      <c r="K172" s="37">
        <f t="shared" si="3"/>
        <v>0.009433962264</v>
      </c>
      <c r="L172" s="38">
        <v>2.0</v>
      </c>
      <c r="M172" s="39"/>
      <c r="N172" s="40" t="s">
        <v>557</v>
      </c>
      <c r="O172" s="37">
        <f t="shared" si="4"/>
        <v>0.004716981132</v>
      </c>
      <c r="P172" s="38">
        <v>1.0</v>
      </c>
      <c r="Q172" s="41"/>
      <c r="R172" s="42"/>
      <c r="S172" s="37" t="str">
        <f t="shared" si="5"/>
        <v/>
      </c>
      <c r="T172" s="43"/>
      <c r="U172" s="41"/>
      <c r="V172" s="42"/>
      <c r="W172" s="37" t="str">
        <f t="shared" si="6"/>
        <v/>
      </c>
      <c r="X172" s="43"/>
      <c r="Y172" s="41"/>
      <c r="Z172" s="42"/>
      <c r="AA172" s="37" t="str">
        <f t="shared" si="8"/>
        <v/>
      </c>
      <c r="AB172" s="43"/>
      <c r="AE172" s="44"/>
    </row>
    <row r="173">
      <c r="A173" s="33">
        <v>103.0</v>
      </c>
      <c r="B173" s="34">
        <f t="shared" si="1"/>
        <v>212</v>
      </c>
      <c r="C173" s="35"/>
      <c r="D173" s="35" t="str">
        <f>VLOOKUP(A173,tmp!A$2:I$390,6,FALSE)</f>
        <v>Серпуховско-Тимирязевская</v>
      </c>
      <c r="E173" s="35">
        <v>1991.0</v>
      </c>
      <c r="F173" s="45" t="s">
        <v>558</v>
      </c>
      <c r="G173" s="37">
        <f t="shared" si="2"/>
        <v>0.9858490566</v>
      </c>
      <c r="H173" s="38">
        <v>209.0</v>
      </c>
      <c r="I173" s="39"/>
      <c r="J173" s="40" t="s">
        <v>559</v>
      </c>
      <c r="K173" s="37">
        <f t="shared" si="3"/>
        <v>0.004716981132</v>
      </c>
      <c r="L173" s="38">
        <v>1.0</v>
      </c>
      <c r="M173" s="39"/>
      <c r="N173" s="40" t="s">
        <v>560</v>
      </c>
      <c r="O173" s="37">
        <f t="shared" si="4"/>
        <v>0.004716981132</v>
      </c>
      <c r="P173" s="38">
        <v>1.0</v>
      </c>
      <c r="Q173" s="39"/>
      <c r="R173" s="40" t="s">
        <v>561</v>
      </c>
      <c r="S173" s="37">
        <f t="shared" si="5"/>
        <v>0.004716981132</v>
      </c>
      <c r="T173" s="38">
        <v>1.0</v>
      </c>
      <c r="U173" s="41"/>
      <c r="V173" s="42"/>
      <c r="W173" s="37" t="str">
        <f t="shared" si="6"/>
        <v/>
      </c>
      <c r="X173" s="43"/>
      <c r="Y173" s="41"/>
      <c r="Z173" s="42"/>
      <c r="AA173" s="37" t="str">
        <f t="shared" si="8"/>
        <v/>
      </c>
      <c r="AB173" s="43"/>
      <c r="AE173" s="44"/>
    </row>
    <row r="174">
      <c r="A174" s="33">
        <v>231.0</v>
      </c>
      <c r="B174" s="34">
        <f t="shared" si="1"/>
        <v>213</v>
      </c>
      <c r="C174" s="35"/>
      <c r="D174" s="35" t="str">
        <f>VLOOKUP(A174,tmp!A$2:I$390,6,FALSE)</f>
        <v>МЦК</v>
      </c>
      <c r="E174" s="35">
        <v>2016.0</v>
      </c>
      <c r="F174" s="45" t="s">
        <v>562</v>
      </c>
      <c r="G174" s="37">
        <f t="shared" si="2"/>
        <v>0.985915493</v>
      </c>
      <c r="H174" s="38">
        <v>210.0</v>
      </c>
      <c r="I174" s="39"/>
      <c r="J174" s="40" t="s">
        <v>563</v>
      </c>
      <c r="K174" s="37">
        <f t="shared" si="3"/>
        <v>0.009389671362</v>
      </c>
      <c r="L174" s="38">
        <v>2.0</v>
      </c>
      <c r="M174" s="39"/>
      <c r="N174" s="40" t="s">
        <v>564</v>
      </c>
      <c r="O174" s="37">
        <f t="shared" si="4"/>
        <v>0.004694835681</v>
      </c>
      <c r="P174" s="38">
        <v>1.0</v>
      </c>
      <c r="Q174" s="41"/>
      <c r="R174" s="42"/>
      <c r="S174" s="37" t="str">
        <f t="shared" si="5"/>
        <v/>
      </c>
      <c r="T174" s="43"/>
      <c r="U174" s="41"/>
      <c r="V174" s="42"/>
      <c r="W174" s="37" t="str">
        <f t="shared" si="6"/>
        <v/>
      </c>
      <c r="X174" s="43"/>
      <c r="Y174" s="41"/>
      <c r="Z174" s="42"/>
      <c r="AA174" s="37" t="str">
        <f t="shared" si="8"/>
        <v/>
      </c>
      <c r="AB174" s="43"/>
      <c r="AE174" s="44"/>
    </row>
    <row r="175">
      <c r="A175" s="33">
        <v>396.0</v>
      </c>
      <c r="B175" s="34">
        <f t="shared" si="1"/>
        <v>213</v>
      </c>
      <c r="C175" s="35"/>
      <c r="D175" s="35" t="str">
        <f>VLOOKUP(A175,tmp!A$2:I$390,6,FALSE)</f>
        <v>МЦД-2</v>
      </c>
      <c r="E175" s="35">
        <v>2019.0</v>
      </c>
      <c r="F175" s="45" t="s">
        <v>565</v>
      </c>
      <c r="G175" s="37">
        <f t="shared" si="2"/>
        <v>0.985915493</v>
      </c>
      <c r="H175" s="38">
        <v>210.0</v>
      </c>
      <c r="I175" s="39"/>
      <c r="J175" s="40" t="s">
        <v>566</v>
      </c>
      <c r="K175" s="37">
        <f t="shared" si="3"/>
        <v>0.009389671362</v>
      </c>
      <c r="L175" s="38">
        <v>2.0</v>
      </c>
      <c r="M175" s="39"/>
      <c r="N175" s="40" t="s">
        <v>567</v>
      </c>
      <c r="O175" s="37">
        <f t="shared" si="4"/>
        <v>0.004694835681</v>
      </c>
      <c r="P175" s="38">
        <v>1.0</v>
      </c>
      <c r="Q175" s="41"/>
      <c r="R175" s="42"/>
      <c r="S175" s="37" t="str">
        <f t="shared" si="5"/>
        <v/>
      </c>
      <c r="T175" s="43"/>
      <c r="U175" s="41"/>
      <c r="V175" s="42"/>
      <c r="W175" s="37" t="str">
        <f t="shared" si="6"/>
        <v/>
      </c>
      <c r="X175" s="43"/>
      <c r="Y175" s="41"/>
      <c r="Z175" s="42"/>
      <c r="AA175" s="37" t="str">
        <f t="shared" si="8"/>
        <v/>
      </c>
      <c r="AB175" s="43"/>
      <c r="AE175" s="44"/>
    </row>
    <row r="176">
      <c r="A176" s="33">
        <v>116.0</v>
      </c>
      <c r="B176" s="34">
        <f t="shared" si="1"/>
        <v>213</v>
      </c>
      <c r="C176" s="35"/>
      <c r="D176" s="35" t="str">
        <f>VLOOKUP(A176,tmp!A$2:I$390,6,FALSE)</f>
        <v>Серпуховско-Тимирязевская</v>
      </c>
      <c r="E176" s="35">
        <v>1983.0</v>
      </c>
      <c r="F176" s="45" t="s">
        <v>568</v>
      </c>
      <c r="G176" s="37">
        <f t="shared" si="2"/>
        <v>0.985915493</v>
      </c>
      <c r="H176" s="38">
        <v>210.0</v>
      </c>
      <c r="I176" s="39"/>
      <c r="J176" s="40" t="s">
        <v>569</v>
      </c>
      <c r="K176" s="37">
        <f t="shared" si="3"/>
        <v>0.009389671362</v>
      </c>
      <c r="L176" s="38">
        <v>2.0</v>
      </c>
      <c r="M176" s="39"/>
      <c r="N176" s="40" t="s">
        <v>570</v>
      </c>
      <c r="O176" s="37">
        <f t="shared" si="4"/>
        <v>0.004694835681</v>
      </c>
      <c r="P176" s="38">
        <v>1.0</v>
      </c>
      <c r="Q176" s="41"/>
      <c r="R176" s="42"/>
      <c r="S176" s="37" t="str">
        <f t="shared" si="5"/>
        <v/>
      </c>
      <c r="T176" s="43"/>
      <c r="U176" s="41"/>
      <c r="V176" s="42"/>
      <c r="W176" s="37" t="str">
        <f t="shared" si="6"/>
        <v/>
      </c>
      <c r="X176" s="43"/>
      <c r="Y176" s="41"/>
      <c r="Z176" s="42"/>
      <c r="AA176" s="37" t="str">
        <f t="shared" si="8"/>
        <v/>
      </c>
      <c r="AB176" s="43"/>
      <c r="AE176" s="44"/>
    </row>
    <row r="177">
      <c r="A177" s="33">
        <v>121.0</v>
      </c>
      <c r="B177" s="34">
        <f t="shared" si="1"/>
        <v>215</v>
      </c>
      <c r="C177" s="35"/>
      <c r="D177" s="35" t="str">
        <f>VLOOKUP(A177,tmp!A$2:I$390,6,FALSE)</f>
        <v>Серпуховско-Тимирязевская</v>
      </c>
      <c r="E177" s="35">
        <v>2001.0</v>
      </c>
      <c r="F177" s="45" t="s">
        <v>571</v>
      </c>
      <c r="G177" s="37">
        <f t="shared" si="2"/>
        <v>0.9860465116</v>
      </c>
      <c r="H177" s="38">
        <v>212.0</v>
      </c>
      <c r="I177" s="39"/>
      <c r="J177" s="40" t="s">
        <v>572</v>
      </c>
      <c r="K177" s="37">
        <f t="shared" si="3"/>
        <v>0.009302325581</v>
      </c>
      <c r="L177" s="38">
        <v>2.0</v>
      </c>
      <c r="M177" s="39"/>
      <c r="N177" s="40" t="s">
        <v>573</v>
      </c>
      <c r="O177" s="37">
        <f t="shared" si="4"/>
        <v>0.004651162791</v>
      </c>
      <c r="P177" s="38">
        <v>1.0</v>
      </c>
      <c r="Q177" s="41"/>
      <c r="R177" s="42"/>
      <c r="S177" s="37" t="str">
        <f t="shared" si="5"/>
        <v/>
      </c>
      <c r="T177" s="43"/>
      <c r="U177" s="41"/>
      <c r="V177" s="42"/>
      <c r="W177" s="37" t="str">
        <f t="shared" si="6"/>
        <v/>
      </c>
      <c r="X177" s="43"/>
      <c r="Y177" s="41"/>
      <c r="Z177" s="42"/>
      <c r="AA177" s="37" t="str">
        <f t="shared" si="8"/>
        <v/>
      </c>
      <c r="AB177" s="43"/>
      <c r="AE177" s="44"/>
    </row>
    <row r="178">
      <c r="A178" s="33">
        <v>555.0</v>
      </c>
      <c r="B178" s="34">
        <f t="shared" si="1"/>
        <v>215</v>
      </c>
      <c r="C178" s="35"/>
      <c r="D178" s="35" t="str">
        <f>VLOOKUP(A178,tmp!A$2:I$390,6,FALSE)</f>
        <v>Сокольническая</v>
      </c>
      <c r="E178" s="35">
        <v>2023.0</v>
      </c>
      <c r="F178" s="45" t="s">
        <v>574</v>
      </c>
      <c r="G178" s="37">
        <f t="shared" si="2"/>
        <v>0.9860465116</v>
      </c>
      <c r="H178" s="38">
        <v>212.0</v>
      </c>
      <c r="I178" s="39"/>
      <c r="J178" s="40" t="s">
        <v>575</v>
      </c>
      <c r="K178" s="37">
        <f t="shared" si="3"/>
        <v>0.009302325581</v>
      </c>
      <c r="L178" s="38">
        <v>2.0</v>
      </c>
      <c r="M178" s="39"/>
      <c r="N178" s="40" t="s">
        <v>576</v>
      </c>
      <c r="O178" s="37">
        <f t="shared" si="4"/>
        <v>0.004651162791</v>
      </c>
      <c r="P178" s="38">
        <v>1.0</v>
      </c>
      <c r="Q178" s="41"/>
      <c r="R178" s="42"/>
      <c r="S178" s="37" t="str">
        <f t="shared" si="5"/>
        <v/>
      </c>
      <c r="T178" s="43"/>
      <c r="U178" s="41"/>
      <c r="V178" s="42"/>
      <c r="W178" s="37" t="str">
        <f t="shared" si="6"/>
        <v/>
      </c>
      <c r="X178" s="43"/>
      <c r="Y178" s="41"/>
      <c r="Z178" s="42"/>
      <c r="AA178" s="37" t="str">
        <f t="shared" si="8"/>
        <v/>
      </c>
      <c r="AB178" s="43"/>
      <c r="AE178" s="44"/>
    </row>
    <row r="179">
      <c r="A179" s="33">
        <v>391.0</v>
      </c>
      <c r="B179" s="34">
        <f t="shared" si="1"/>
        <v>215</v>
      </c>
      <c r="C179" s="35"/>
      <c r="D179" s="35" t="str">
        <f>VLOOKUP(A179,tmp!A$2:I$390,6,FALSE)</f>
        <v>МЦД-2</v>
      </c>
      <c r="E179" s="35">
        <v>2019.0</v>
      </c>
      <c r="F179" s="45" t="s">
        <v>577</v>
      </c>
      <c r="G179" s="37">
        <f t="shared" si="2"/>
        <v>0.9860465116</v>
      </c>
      <c r="H179" s="38">
        <v>212.0</v>
      </c>
      <c r="I179" s="39"/>
      <c r="J179" s="40" t="s">
        <v>578</v>
      </c>
      <c r="K179" s="37">
        <f t="shared" si="3"/>
        <v>0.004651162791</v>
      </c>
      <c r="L179" s="38">
        <v>1.0</v>
      </c>
      <c r="M179" s="39"/>
      <c r="N179" s="40" t="s">
        <v>579</v>
      </c>
      <c r="O179" s="37">
        <f t="shared" si="4"/>
        <v>0.004651162791</v>
      </c>
      <c r="P179" s="38">
        <v>1.0</v>
      </c>
      <c r="Q179" s="39"/>
      <c r="R179" s="40" t="s">
        <v>580</v>
      </c>
      <c r="S179" s="37">
        <f t="shared" si="5"/>
        <v>0.004651162791</v>
      </c>
      <c r="T179" s="38">
        <v>1.0</v>
      </c>
      <c r="U179" s="41"/>
      <c r="V179" s="42"/>
      <c r="W179" s="37" t="str">
        <f t="shared" si="6"/>
        <v/>
      </c>
      <c r="X179" s="43"/>
      <c r="Y179" s="41"/>
      <c r="Z179" s="42"/>
      <c r="AA179" s="37" t="str">
        <f t="shared" si="8"/>
        <v/>
      </c>
      <c r="AB179" s="43"/>
      <c r="AE179" s="44"/>
    </row>
    <row r="180">
      <c r="A180" s="33">
        <v>22.0</v>
      </c>
      <c r="B180" s="34">
        <f t="shared" si="1"/>
        <v>216</v>
      </c>
      <c r="C180" s="35"/>
      <c r="D180" s="35" t="str">
        <f>VLOOKUP(A180,tmp!A$2:I$390,6,FALSE)</f>
        <v>Арбатско-Покровская</v>
      </c>
      <c r="E180" s="35">
        <v>2009.0</v>
      </c>
      <c r="F180" s="45" t="s">
        <v>581</v>
      </c>
      <c r="G180" s="37">
        <f t="shared" si="2"/>
        <v>0.9861111111</v>
      </c>
      <c r="H180" s="38">
        <v>213.0</v>
      </c>
      <c r="I180" s="39"/>
      <c r="J180" s="40" t="s">
        <v>582</v>
      </c>
      <c r="K180" s="37">
        <f t="shared" si="3"/>
        <v>0.00462962963</v>
      </c>
      <c r="L180" s="38">
        <v>1.0</v>
      </c>
      <c r="M180" s="39"/>
      <c r="N180" s="40" t="s">
        <v>583</v>
      </c>
      <c r="O180" s="37">
        <f t="shared" si="4"/>
        <v>0.00462962963</v>
      </c>
      <c r="P180" s="38">
        <v>1.0</v>
      </c>
      <c r="Q180" s="39"/>
      <c r="R180" s="40" t="s">
        <v>584</v>
      </c>
      <c r="S180" s="37">
        <f t="shared" si="5"/>
        <v>0.00462962963</v>
      </c>
      <c r="T180" s="38">
        <v>1.0</v>
      </c>
      <c r="U180" s="41"/>
      <c r="V180" s="42"/>
      <c r="W180" s="37" t="str">
        <f t="shared" si="6"/>
        <v/>
      </c>
      <c r="X180" s="43"/>
      <c r="Y180" s="41"/>
      <c r="Z180" s="42"/>
      <c r="AA180" s="37" t="str">
        <f t="shared" si="8"/>
        <v/>
      </c>
      <c r="AB180" s="43"/>
      <c r="AE180" s="44"/>
    </row>
    <row r="181">
      <c r="A181" s="33">
        <v>364.0</v>
      </c>
      <c r="B181" s="34">
        <f t="shared" si="1"/>
        <v>217</v>
      </c>
      <c r="C181" s="35"/>
      <c r="D181" s="35" t="str">
        <f>VLOOKUP(A181,tmp!A$2:I$390,6,FALSE)</f>
        <v>МЦД-2</v>
      </c>
      <c r="E181" s="35">
        <v>2019.0</v>
      </c>
      <c r="F181" s="45" t="s">
        <v>585</v>
      </c>
      <c r="G181" s="37">
        <f t="shared" si="2"/>
        <v>0.9861751152</v>
      </c>
      <c r="H181" s="38">
        <v>214.0</v>
      </c>
      <c r="I181" s="39"/>
      <c r="J181" s="40" t="s">
        <v>586</v>
      </c>
      <c r="K181" s="37">
        <f t="shared" si="3"/>
        <v>0.01382488479</v>
      </c>
      <c r="L181" s="38">
        <v>3.0</v>
      </c>
      <c r="M181" s="41"/>
      <c r="N181" s="42"/>
      <c r="O181" s="37" t="str">
        <f t="shared" si="4"/>
        <v/>
      </c>
      <c r="P181" s="43"/>
      <c r="Q181" s="41"/>
      <c r="R181" s="42"/>
      <c r="S181" s="37" t="str">
        <f t="shared" si="5"/>
        <v/>
      </c>
      <c r="T181" s="43"/>
      <c r="U181" s="41"/>
      <c r="V181" s="42"/>
      <c r="W181" s="37" t="str">
        <f t="shared" si="6"/>
        <v/>
      </c>
      <c r="X181" s="43"/>
      <c r="Y181" s="41"/>
      <c r="Z181" s="42"/>
      <c r="AA181" s="37" t="str">
        <f t="shared" si="8"/>
        <v/>
      </c>
      <c r="AB181" s="43"/>
      <c r="AE181" s="44"/>
    </row>
    <row r="182">
      <c r="A182" s="33">
        <v>264.0</v>
      </c>
      <c r="B182" s="34">
        <f t="shared" si="1"/>
        <v>218</v>
      </c>
      <c r="C182" s="35"/>
      <c r="D182" s="35" t="str">
        <f>VLOOKUP(A182,tmp!A$2:I$390,6,FALSE)</f>
        <v>Солнцевская</v>
      </c>
      <c r="E182" s="35">
        <v>2018.0</v>
      </c>
      <c r="F182" s="45" t="s">
        <v>587</v>
      </c>
      <c r="G182" s="37">
        <f t="shared" si="2"/>
        <v>0.9862385321</v>
      </c>
      <c r="H182" s="38">
        <v>215.0</v>
      </c>
      <c r="I182" s="39"/>
      <c r="J182" s="40" t="s">
        <v>588</v>
      </c>
      <c r="K182" s="37">
        <f t="shared" si="3"/>
        <v>0.009174311927</v>
      </c>
      <c r="L182" s="38">
        <v>2.0</v>
      </c>
      <c r="M182" s="39"/>
      <c r="N182" s="40" t="s">
        <v>589</v>
      </c>
      <c r="O182" s="37">
        <f t="shared" si="4"/>
        <v>0.004587155963</v>
      </c>
      <c r="P182" s="38">
        <v>1.0</v>
      </c>
      <c r="Q182" s="41"/>
      <c r="R182" s="42"/>
      <c r="S182" s="37" t="str">
        <f t="shared" si="5"/>
        <v/>
      </c>
      <c r="T182" s="43"/>
      <c r="U182" s="41"/>
      <c r="V182" s="42"/>
      <c r="W182" s="37" t="str">
        <f t="shared" si="6"/>
        <v/>
      </c>
      <c r="X182" s="43"/>
      <c r="Y182" s="41"/>
      <c r="Z182" s="42"/>
      <c r="AA182" s="37" t="str">
        <f t="shared" si="8"/>
        <v/>
      </c>
      <c r="AB182" s="43"/>
      <c r="AE182" s="44"/>
    </row>
    <row r="183">
      <c r="A183" s="33">
        <v>132.0</v>
      </c>
      <c r="B183" s="34">
        <f t="shared" si="1"/>
        <v>218</v>
      </c>
      <c r="C183" s="35"/>
      <c r="D183" s="35" t="str">
        <f>VLOOKUP(A183,tmp!A$2:I$390,6,FALSE)</f>
        <v>Калужско-Рижская</v>
      </c>
      <c r="E183" s="35">
        <v>1972.0</v>
      </c>
      <c r="F183" s="45" t="s">
        <v>590</v>
      </c>
      <c r="G183" s="37">
        <f t="shared" si="2"/>
        <v>0.9862385321</v>
      </c>
      <c r="H183" s="38">
        <v>215.0</v>
      </c>
      <c r="I183" s="39"/>
      <c r="J183" s="40" t="s">
        <v>591</v>
      </c>
      <c r="K183" s="37">
        <f t="shared" si="3"/>
        <v>0.004587155963</v>
      </c>
      <c r="L183" s="38">
        <v>1.0</v>
      </c>
      <c r="M183" s="39"/>
      <c r="N183" s="40" t="s">
        <v>592</v>
      </c>
      <c r="O183" s="37">
        <f t="shared" si="4"/>
        <v>0.004587155963</v>
      </c>
      <c r="P183" s="38">
        <v>1.0</v>
      </c>
      <c r="Q183" s="39"/>
      <c r="R183" s="40" t="s">
        <v>593</v>
      </c>
      <c r="S183" s="37">
        <f t="shared" si="5"/>
        <v>0.004587155963</v>
      </c>
      <c r="T183" s="38">
        <v>1.0</v>
      </c>
      <c r="U183" s="41"/>
      <c r="V183" s="42"/>
      <c r="W183" s="37" t="str">
        <f t="shared" si="6"/>
        <v/>
      </c>
      <c r="X183" s="43"/>
      <c r="Y183" s="41"/>
      <c r="Z183" s="42"/>
      <c r="AA183" s="37" t="str">
        <f t="shared" si="8"/>
        <v/>
      </c>
      <c r="AB183" s="43"/>
      <c r="AE183" s="44"/>
    </row>
    <row r="184">
      <c r="A184" s="33">
        <v>531.0</v>
      </c>
      <c r="B184" s="34">
        <f t="shared" si="1"/>
        <v>218</v>
      </c>
      <c r="C184" s="35"/>
      <c r="D184" s="35" t="str">
        <f>VLOOKUP(A184,tmp!A$2:I$390,6,FALSE)</f>
        <v>Большая кольцевая</v>
      </c>
      <c r="E184" s="35">
        <v>2022.0</v>
      </c>
      <c r="F184" s="45" t="s">
        <v>594</v>
      </c>
      <c r="G184" s="37">
        <f t="shared" si="2"/>
        <v>0.9862385321</v>
      </c>
      <c r="H184" s="38">
        <v>215.0</v>
      </c>
      <c r="I184" s="39"/>
      <c r="J184" s="40" t="s">
        <v>595</v>
      </c>
      <c r="K184" s="37">
        <f t="shared" si="3"/>
        <v>0.009174311927</v>
      </c>
      <c r="L184" s="38">
        <v>2.0</v>
      </c>
      <c r="M184" s="39"/>
      <c r="N184" s="40" t="s">
        <v>596</v>
      </c>
      <c r="O184" s="37">
        <f t="shared" si="4"/>
        <v>0.004587155963</v>
      </c>
      <c r="P184" s="38">
        <v>1.0</v>
      </c>
      <c r="Q184" s="41"/>
      <c r="R184" s="42"/>
      <c r="S184" s="37" t="str">
        <f t="shared" si="5"/>
        <v/>
      </c>
      <c r="T184" s="43"/>
      <c r="U184" s="41"/>
      <c r="V184" s="42"/>
      <c r="W184" s="37" t="str">
        <f t="shared" si="6"/>
        <v/>
      </c>
      <c r="X184" s="43"/>
      <c r="Y184" s="41"/>
      <c r="Z184" s="42"/>
      <c r="AA184" s="37" t="str">
        <f t="shared" si="8"/>
        <v/>
      </c>
      <c r="AB184" s="43"/>
      <c r="AE184" s="44"/>
    </row>
    <row r="185">
      <c r="A185" s="33">
        <v>59.0</v>
      </c>
      <c r="B185" s="34">
        <f t="shared" si="1"/>
        <v>219</v>
      </c>
      <c r="C185" s="35"/>
      <c r="D185" s="35" t="str">
        <f>VLOOKUP(A185,tmp!A$2:I$390,6,FALSE)</f>
        <v>Таганско-Краснопресненская</v>
      </c>
      <c r="E185" s="35">
        <v>1975.0</v>
      </c>
      <c r="F185" s="45" t="s">
        <v>597</v>
      </c>
      <c r="G185" s="37">
        <f t="shared" si="2"/>
        <v>0.9863013699</v>
      </c>
      <c r="H185" s="38">
        <v>216.0</v>
      </c>
      <c r="I185" s="39"/>
      <c r="J185" s="40" t="s">
        <v>598</v>
      </c>
      <c r="K185" s="37">
        <f t="shared" si="3"/>
        <v>0.009132420091</v>
      </c>
      <c r="L185" s="38">
        <v>2.0</v>
      </c>
      <c r="M185" s="39"/>
      <c r="N185" s="40" t="s">
        <v>599</v>
      </c>
      <c r="O185" s="37">
        <f t="shared" si="4"/>
        <v>0.004566210046</v>
      </c>
      <c r="P185" s="38">
        <v>1.0</v>
      </c>
      <c r="Q185" s="41"/>
      <c r="R185" s="42"/>
      <c r="S185" s="37" t="str">
        <f t="shared" si="5"/>
        <v/>
      </c>
      <c r="T185" s="43"/>
      <c r="U185" s="41"/>
      <c r="V185" s="42"/>
      <c r="W185" s="37" t="str">
        <f t="shared" si="6"/>
        <v/>
      </c>
      <c r="X185" s="43"/>
      <c r="Y185" s="41"/>
      <c r="Z185" s="42"/>
      <c r="AA185" s="37" t="str">
        <f t="shared" si="8"/>
        <v/>
      </c>
      <c r="AB185" s="43"/>
      <c r="AE185" s="44"/>
    </row>
    <row r="186">
      <c r="A186" s="33">
        <v>216.0</v>
      </c>
      <c r="B186" s="34">
        <f t="shared" si="1"/>
        <v>220</v>
      </c>
      <c r="C186" s="35"/>
      <c r="D186" s="35" t="str">
        <f>VLOOKUP(A186,tmp!A$2:I$390,6,FALSE)</f>
        <v>МЦК</v>
      </c>
      <c r="E186" s="35">
        <v>2016.0</v>
      </c>
      <c r="F186" s="45" t="s">
        <v>600</v>
      </c>
      <c r="G186" s="37">
        <f t="shared" si="2"/>
        <v>0.9863636364</v>
      </c>
      <c r="H186" s="38">
        <v>217.0</v>
      </c>
      <c r="I186" s="39"/>
      <c r="J186" s="40" t="s">
        <v>601</v>
      </c>
      <c r="K186" s="37">
        <f t="shared" si="3"/>
        <v>0.01363636364</v>
      </c>
      <c r="L186" s="38">
        <v>3.0</v>
      </c>
      <c r="M186" s="41"/>
      <c r="N186" s="42"/>
      <c r="O186" s="37" t="str">
        <f t="shared" si="4"/>
        <v/>
      </c>
      <c r="P186" s="43"/>
      <c r="Q186" s="41"/>
      <c r="R186" s="42"/>
      <c r="S186" s="37" t="str">
        <f t="shared" si="5"/>
        <v/>
      </c>
      <c r="T186" s="43"/>
      <c r="U186" s="41"/>
      <c r="V186" s="42"/>
      <c r="W186" s="37" t="str">
        <f t="shared" si="6"/>
        <v/>
      </c>
      <c r="X186" s="43"/>
      <c r="Y186" s="41"/>
      <c r="Z186" s="42"/>
      <c r="AA186" s="37" t="str">
        <f t="shared" si="8"/>
        <v/>
      </c>
      <c r="AB186" s="43"/>
      <c r="AE186" s="44"/>
    </row>
    <row r="187">
      <c r="A187" s="33">
        <v>176.0</v>
      </c>
      <c r="B187" s="34">
        <f t="shared" si="1"/>
        <v>199</v>
      </c>
      <c r="C187" s="35"/>
      <c r="D187" s="35" t="str">
        <f>VLOOKUP(A187,tmp!A$2:I$390,6,FALSE)</f>
        <v>Калининская</v>
      </c>
      <c r="E187" s="35">
        <v>1979.0</v>
      </c>
      <c r="F187" s="45" t="s">
        <v>602</v>
      </c>
      <c r="G187" s="37">
        <f t="shared" si="2"/>
        <v>0.9899497487</v>
      </c>
      <c r="H187" s="38">
        <v>197.0</v>
      </c>
      <c r="I187" s="39"/>
      <c r="J187" s="40" t="s">
        <v>603</v>
      </c>
      <c r="K187" s="37">
        <f t="shared" si="3"/>
        <v>0.005025125628</v>
      </c>
      <c r="L187" s="38">
        <v>1.0</v>
      </c>
      <c r="M187" s="39"/>
      <c r="N187" s="40" t="s">
        <v>604</v>
      </c>
      <c r="O187" s="37">
        <f t="shared" si="4"/>
        <v>0.005025125628</v>
      </c>
      <c r="P187" s="38">
        <v>1.0</v>
      </c>
      <c r="Q187" s="41"/>
      <c r="R187" s="42"/>
      <c r="S187" s="37" t="str">
        <f t="shared" si="5"/>
        <v/>
      </c>
      <c r="T187" s="43"/>
      <c r="U187" s="41"/>
      <c r="V187" s="42"/>
      <c r="W187" s="37" t="str">
        <f t="shared" si="6"/>
        <v/>
      </c>
      <c r="X187" s="43"/>
      <c r="Y187" s="41"/>
      <c r="Z187" s="42"/>
      <c r="AA187" s="37" t="str">
        <f t="shared" si="8"/>
        <v/>
      </c>
      <c r="AB187" s="43"/>
      <c r="AE187" s="44"/>
    </row>
    <row r="188">
      <c r="A188" s="33">
        <v>21.0</v>
      </c>
      <c r="B188" s="34">
        <f t="shared" si="1"/>
        <v>199</v>
      </c>
      <c r="C188" s="35"/>
      <c r="D188" s="35" t="str">
        <f>VLOOKUP(A188,tmp!A$2:I$390,6,FALSE)</f>
        <v>Арбатско-Покровская</v>
      </c>
      <c r="E188" s="35">
        <v>2009.0</v>
      </c>
      <c r="F188" s="45" t="s">
        <v>605</v>
      </c>
      <c r="G188" s="37">
        <f t="shared" si="2"/>
        <v>0.9899497487</v>
      </c>
      <c r="H188" s="38">
        <v>197.0</v>
      </c>
      <c r="I188" s="39"/>
      <c r="J188" s="40" t="s">
        <v>606</v>
      </c>
      <c r="K188" s="37">
        <f t="shared" si="3"/>
        <v>0.01005025126</v>
      </c>
      <c r="L188" s="38">
        <v>2.0</v>
      </c>
      <c r="M188" s="41"/>
      <c r="N188" s="42"/>
      <c r="O188" s="37" t="str">
        <f t="shared" si="4"/>
        <v/>
      </c>
      <c r="P188" s="43"/>
      <c r="Q188" s="41"/>
      <c r="R188" s="42"/>
      <c r="S188" s="37" t="str">
        <f t="shared" si="5"/>
        <v/>
      </c>
      <c r="T188" s="43"/>
      <c r="U188" s="41"/>
      <c r="V188" s="42"/>
      <c r="W188" s="37" t="str">
        <f t="shared" si="6"/>
        <v/>
      </c>
      <c r="X188" s="43"/>
      <c r="Y188" s="41"/>
      <c r="Z188" s="42"/>
      <c r="AA188" s="37" t="str">
        <f t="shared" si="8"/>
        <v/>
      </c>
      <c r="AB188" s="43"/>
      <c r="AE188" s="44"/>
    </row>
    <row r="189">
      <c r="A189" s="33">
        <v>530.0</v>
      </c>
      <c r="B189" s="34">
        <f t="shared" si="1"/>
        <v>202</v>
      </c>
      <c r="C189" s="35"/>
      <c r="D189" s="35" t="str">
        <f>VLOOKUP(A189,tmp!A$2:I$390,6,FALSE)</f>
        <v>Большая кольцевая</v>
      </c>
      <c r="E189" s="35">
        <v>2022.0</v>
      </c>
      <c r="F189" s="65" t="s">
        <v>607</v>
      </c>
      <c r="G189" s="37">
        <f t="shared" si="2"/>
        <v>0.9900990099</v>
      </c>
      <c r="H189" s="38">
        <v>200.0</v>
      </c>
      <c r="I189" s="39"/>
      <c r="J189" s="40" t="s">
        <v>608</v>
      </c>
      <c r="K189" s="37">
        <f t="shared" si="3"/>
        <v>0.00495049505</v>
      </c>
      <c r="L189" s="38">
        <v>1.0</v>
      </c>
      <c r="M189" s="39"/>
      <c r="N189" s="40" t="s">
        <v>609</v>
      </c>
      <c r="O189" s="37">
        <f t="shared" si="4"/>
        <v>0.00495049505</v>
      </c>
      <c r="P189" s="38">
        <v>1.0</v>
      </c>
      <c r="Q189" s="41"/>
      <c r="R189" s="42"/>
      <c r="S189" s="37" t="str">
        <f t="shared" si="5"/>
        <v/>
      </c>
      <c r="T189" s="43"/>
      <c r="U189" s="41"/>
      <c r="V189" s="42"/>
      <c r="W189" s="37" t="str">
        <f t="shared" si="6"/>
        <v/>
      </c>
      <c r="X189" s="43"/>
      <c r="Y189" s="41"/>
      <c r="Z189" s="42"/>
      <c r="AA189" s="37" t="str">
        <f t="shared" si="8"/>
        <v/>
      </c>
      <c r="AB189" s="43"/>
      <c r="AE189" s="44"/>
    </row>
    <row r="190">
      <c r="A190" s="33">
        <v>65.0</v>
      </c>
      <c r="B190" s="34">
        <f t="shared" si="1"/>
        <v>202</v>
      </c>
      <c r="C190" s="35"/>
      <c r="D190" s="35" t="str">
        <f>VLOOKUP(A190,tmp!A$2:I$390,6,FALSE)</f>
        <v>Таганско-Краснопресненская</v>
      </c>
      <c r="E190" s="35">
        <v>1975.0</v>
      </c>
      <c r="F190" s="45" t="s">
        <v>610</v>
      </c>
      <c r="G190" s="37">
        <f t="shared" si="2"/>
        <v>0.9900990099</v>
      </c>
      <c r="H190" s="38">
        <v>200.0</v>
      </c>
      <c r="I190" s="39"/>
      <c r="J190" s="40" t="s">
        <v>611</v>
      </c>
      <c r="K190" s="37">
        <f t="shared" si="3"/>
        <v>0.009900990099</v>
      </c>
      <c r="L190" s="38">
        <v>2.0</v>
      </c>
      <c r="M190" s="41"/>
      <c r="N190" s="42"/>
      <c r="O190" s="37" t="str">
        <f t="shared" si="4"/>
        <v/>
      </c>
      <c r="P190" s="43"/>
      <c r="Q190" s="41"/>
      <c r="R190" s="42"/>
      <c r="S190" s="37" t="str">
        <f t="shared" si="5"/>
        <v/>
      </c>
      <c r="T190" s="43"/>
      <c r="U190" s="41"/>
      <c r="V190" s="42"/>
      <c r="W190" s="37" t="str">
        <f t="shared" si="6"/>
        <v/>
      </c>
      <c r="X190" s="43"/>
      <c r="Y190" s="41"/>
      <c r="Z190" s="42"/>
      <c r="AA190" s="37" t="str">
        <f t="shared" si="8"/>
        <v/>
      </c>
      <c r="AB190" s="43"/>
      <c r="AE190" s="44"/>
    </row>
    <row r="191">
      <c r="A191" s="33">
        <v>337.0</v>
      </c>
      <c r="B191" s="34">
        <f t="shared" si="1"/>
        <v>204</v>
      </c>
      <c r="C191" s="35"/>
      <c r="D191" s="35" t="str">
        <f>VLOOKUP(A191,tmp!A$2:I$390,6,FALSE)</f>
        <v>МЦД-1</v>
      </c>
      <c r="E191" s="35">
        <v>2019.0</v>
      </c>
      <c r="F191" s="45" t="s">
        <v>612</v>
      </c>
      <c r="G191" s="37">
        <f t="shared" si="2"/>
        <v>0.9901960784</v>
      </c>
      <c r="H191" s="38">
        <v>202.0</v>
      </c>
      <c r="I191" s="39"/>
      <c r="J191" s="40" t="s">
        <v>613</v>
      </c>
      <c r="K191" s="37">
        <f t="shared" si="3"/>
        <v>0.004901960784</v>
      </c>
      <c r="L191" s="38">
        <v>1.0</v>
      </c>
      <c r="M191" s="39"/>
      <c r="N191" s="40" t="s">
        <v>614</v>
      </c>
      <c r="O191" s="37">
        <f t="shared" si="4"/>
        <v>0.004901960784</v>
      </c>
      <c r="P191" s="38">
        <v>1.0</v>
      </c>
      <c r="Q191" s="41"/>
      <c r="R191" s="42"/>
      <c r="S191" s="37" t="str">
        <f t="shared" si="5"/>
        <v/>
      </c>
      <c r="T191" s="43"/>
      <c r="U191" s="41"/>
      <c r="V191" s="42"/>
      <c r="W191" s="37" t="str">
        <f t="shared" si="6"/>
        <v/>
      </c>
      <c r="X191" s="43"/>
      <c r="Y191" s="41"/>
      <c r="Z191" s="42"/>
      <c r="AA191" s="37" t="str">
        <f t="shared" si="8"/>
        <v/>
      </c>
      <c r="AB191" s="43"/>
      <c r="AE191" s="44"/>
    </row>
    <row r="192">
      <c r="A192" s="33">
        <v>267.0</v>
      </c>
      <c r="B192" s="34">
        <f t="shared" si="1"/>
        <v>204</v>
      </c>
      <c r="C192" s="35"/>
      <c r="D192" s="35" t="str">
        <f>VLOOKUP(A192,tmp!A$2:I$390,6,FALSE)</f>
        <v>Сокольническая</v>
      </c>
      <c r="E192" s="35">
        <v>2019.0</v>
      </c>
      <c r="F192" s="45" t="s">
        <v>615</v>
      </c>
      <c r="G192" s="37">
        <f t="shared" si="2"/>
        <v>0.9901960784</v>
      </c>
      <c r="H192" s="38">
        <v>202.0</v>
      </c>
      <c r="I192" s="39"/>
      <c r="J192" s="40" t="s">
        <v>616</v>
      </c>
      <c r="K192" s="37">
        <f t="shared" si="3"/>
        <v>0.009803921569</v>
      </c>
      <c r="L192" s="38">
        <v>2.0</v>
      </c>
      <c r="M192" s="41"/>
      <c r="N192" s="42"/>
      <c r="O192" s="37" t="str">
        <f t="shared" si="4"/>
        <v/>
      </c>
      <c r="P192" s="43"/>
      <c r="Q192" s="41"/>
      <c r="R192" s="42"/>
      <c r="S192" s="37" t="str">
        <f t="shared" si="5"/>
        <v/>
      </c>
      <c r="T192" s="43"/>
      <c r="U192" s="41"/>
      <c r="V192" s="42"/>
      <c r="W192" s="37" t="str">
        <f t="shared" si="6"/>
        <v/>
      </c>
      <c r="X192" s="43"/>
      <c r="Y192" s="41"/>
      <c r="Z192" s="42"/>
      <c r="AA192" s="37" t="str">
        <f t="shared" si="8"/>
        <v/>
      </c>
      <c r="AB192" s="43"/>
      <c r="AE192" s="44"/>
    </row>
    <row r="193">
      <c r="A193" s="33">
        <v>322.0</v>
      </c>
      <c r="B193" s="34">
        <f t="shared" si="1"/>
        <v>206</v>
      </c>
      <c r="C193" s="35"/>
      <c r="D193" s="35" t="str">
        <f>VLOOKUP(A193,tmp!A$2:I$390,6,FALSE)</f>
        <v>МЦД-2</v>
      </c>
      <c r="E193" s="35">
        <v>2019.0</v>
      </c>
      <c r="F193" s="45" t="s">
        <v>617</v>
      </c>
      <c r="G193" s="37">
        <f t="shared" si="2"/>
        <v>0.9902912621</v>
      </c>
      <c r="H193" s="38">
        <v>204.0</v>
      </c>
      <c r="I193" s="39"/>
      <c r="J193" s="40" t="s">
        <v>618</v>
      </c>
      <c r="K193" s="37">
        <f t="shared" si="3"/>
        <v>0.009708737864</v>
      </c>
      <c r="L193" s="38">
        <v>2.0</v>
      </c>
      <c r="M193" s="41"/>
      <c r="N193" s="42"/>
      <c r="O193" s="37" t="str">
        <f t="shared" si="4"/>
        <v/>
      </c>
      <c r="P193" s="43"/>
      <c r="Q193" s="41"/>
      <c r="R193" s="42"/>
      <c r="S193" s="37" t="str">
        <f t="shared" si="5"/>
        <v/>
      </c>
      <c r="T193" s="43"/>
      <c r="U193" s="41"/>
      <c r="V193" s="42"/>
      <c r="W193" s="37" t="str">
        <f t="shared" si="6"/>
        <v/>
      </c>
      <c r="X193" s="43"/>
      <c r="Y193" s="41"/>
      <c r="Z193" s="42"/>
      <c r="AA193" s="37" t="str">
        <f t="shared" si="8"/>
        <v/>
      </c>
      <c r="AB193" s="43"/>
      <c r="AE193" s="44"/>
    </row>
    <row r="194">
      <c r="A194" s="33">
        <v>241.0</v>
      </c>
      <c r="B194" s="34">
        <f t="shared" si="1"/>
        <v>207</v>
      </c>
      <c r="C194" s="35"/>
      <c r="D194" s="35" t="str">
        <f>VLOOKUP(A194,tmp!A$2:I$390,6,FALSE)</f>
        <v>Люблинско-Дмитровская</v>
      </c>
      <c r="E194" s="35">
        <v>2016.0</v>
      </c>
      <c r="F194" s="45" t="s">
        <v>619</v>
      </c>
      <c r="G194" s="37">
        <f t="shared" si="2"/>
        <v>0.9903381643</v>
      </c>
      <c r="H194" s="38">
        <v>205.0</v>
      </c>
      <c r="I194" s="39"/>
      <c r="J194" s="40" t="s">
        <v>620</v>
      </c>
      <c r="K194" s="37">
        <f t="shared" si="3"/>
        <v>0.009661835749</v>
      </c>
      <c r="L194" s="38">
        <v>2.0</v>
      </c>
      <c r="M194" s="41"/>
      <c r="N194" s="42"/>
      <c r="O194" s="37" t="str">
        <f t="shared" si="4"/>
        <v/>
      </c>
      <c r="P194" s="43"/>
      <c r="Q194" s="41"/>
      <c r="R194" s="42"/>
      <c r="S194" s="37" t="str">
        <f t="shared" si="5"/>
        <v/>
      </c>
      <c r="T194" s="43"/>
      <c r="U194" s="41"/>
      <c r="V194" s="42"/>
      <c r="W194" s="37" t="str">
        <f t="shared" si="6"/>
        <v/>
      </c>
      <c r="X194" s="43"/>
      <c r="Y194" s="41"/>
      <c r="Z194" s="42"/>
      <c r="AA194" s="37" t="str">
        <f t="shared" si="8"/>
        <v/>
      </c>
      <c r="AB194" s="43"/>
      <c r="AE194" s="44"/>
    </row>
    <row r="195">
      <c r="A195" s="33">
        <v>148.0</v>
      </c>
      <c r="B195" s="34">
        <f t="shared" si="1"/>
        <v>207</v>
      </c>
      <c r="C195" s="35"/>
      <c r="D195" s="35" t="str">
        <f>VLOOKUP(A195,tmp!A$2:I$390,6,FALSE)</f>
        <v>Люблинско-Дмитровская</v>
      </c>
      <c r="E195" s="35">
        <v>2010.0</v>
      </c>
      <c r="F195" s="45" t="s">
        <v>621</v>
      </c>
      <c r="G195" s="37">
        <f t="shared" si="2"/>
        <v>0.9903381643</v>
      </c>
      <c r="H195" s="38">
        <v>205.0</v>
      </c>
      <c r="I195" s="39"/>
      <c r="J195" s="40" t="s">
        <v>622</v>
      </c>
      <c r="K195" s="37">
        <f t="shared" si="3"/>
        <v>0.004830917874</v>
      </c>
      <c r="L195" s="38">
        <v>1.0</v>
      </c>
      <c r="M195" s="39"/>
      <c r="N195" s="40" t="s">
        <v>623</v>
      </c>
      <c r="O195" s="37">
        <f t="shared" si="4"/>
        <v>0.004830917874</v>
      </c>
      <c r="P195" s="38">
        <v>1.0</v>
      </c>
      <c r="Q195" s="41"/>
      <c r="R195" s="42"/>
      <c r="S195" s="37" t="str">
        <f t="shared" si="5"/>
        <v/>
      </c>
      <c r="T195" s="43"/>
      <c r="U195" s="41"/>
      <c r="V195" s="42"/>
      <c r="W195" s="37" t="str">
        <f t="shared" si="6"/>
        <v/>
      </c>
      <c r="X195" s="43"/>
      <c r="Y195" s="41"/>
      <c r="Z195" s="42"/>
      <c r="AA195" s="37" t="str">
        <f t="shared" si="8"/>
        <v/>
      </c>
      <c r="AB195" s="43"/>
      <c r="AE195" s="44"/>
    </row>
    <row r="196">
      <c r="A196" s="33">
        <v>15.0</v>
      </c>
      <c r="B196" s="34">
        <f t="shared" si="1"/>
        <v>207</v>
      </c>
      <c r="C196" s="35"/>
      <c r="D196" s="35" t="str">
        <f>VLOOKUP(A196,tmp!A$2:I$390,6,FALSE)</f>
        <v>Сокольническая</v>
      </c>
      <c r="E196" s="35">
        <v>1935.0</v>
      </c>
      <c r="F196" s="45" t="s">
        <v>624</v>
      </c>
      <c r="G196" s="37">
        <f t="shared" si="2"/>
        <v>0.9903381643</v>
      </c>
      <c r="H196" s="38">
        <v>205.0</v>
      </c>
      <c r="I196" s="39"/>
      <c r="J196" s="40" t="s">
        <v>625</v>
      </c>
      <c r="K196" s="37">
        <f t="shared" si="3"/>
        <v>0.004830917874</v>
      </c>
      <c r="L196" s="38">
        <v>1.0</v>
      </c>
      <c r="M196" s="39"/>
      <c r="N196" s="40" t="s">
        <v>626</v>
      </c>
      <c r="O196" s="37">
        <f t="shared" si="4"/>
        <v>0.004830917874</v>
      </c>
      <c r="P196" s="38">
        <v>1.0</v>
      </c>
      <c r="Q196" s="41"/>
      <c r="R196" s="42"/>
      <c r="S196" s="37" t="str">
        <f t="shared" si="5"/>
        <v/>
      </c>
      <c r="T196" s="43"/>
      <c r="U196" s="41"/>
      <c r="V196" s="42"/>
      <c r="W196" s="37" t="str">
        <f t="shared" si="6"/>
        <v/>
      </c>
      <c r="X196" s="43"/>
      <c r="Y196" s="41"/>
      <c r="Z196" s="42"/>
      <c r="AA196" s="37" t="str">
        <f t="shared" si="8"/>
        <v/>
      </c>
      <c r="AB196" s="43"/>
      <c r="AE196" s="44"/>
    </row>
    <row r="197">
      <c r="A197" s="33">
        <v>114.0</v>
      </c>
      <c r="B197" s="34">
        <f t="shared" si="1"/>
        <v>207</v>
      </c>
      <c r="C197" s="35"/>
      <c r="D197" s="35" t="str">
        <f>VLOOKUP(A197,tmp!A$2:I$390,6,FALSE)</f>
        <v>Серпуховско-Тимирязевская</v>
      </c>
      <c r="E197" s="35">
        <v>1983.0</v>
      </c>
      <c r="F197" s="45" t="s">
        <v>627</v>
      </c>
      <c r="G197" s="37">
        <f t="shared" si="2"/>
        <v>0.9903381643</v>
      </c>
      <c r="H197" s="38">
        <v>205.0</v>
      </c>
      <c r="I197" s="39"/>
      <c r="J197" s="40" t="s">
        <v>628</v>
      </c>
      <c r="K197" s="37">
        <f t="shared" si="3"/>
        <v>0.004830917874</v>
      </c>
      <c r="L197" s="38">
        <v>1.0</v>
      </c>
      <c r="M197" s="39"/>
      <c r="N197" s="40" t="s">
        <v>629</v>
      </c>
      <c r="O197" s="37">
        <f t="shared" si="4"/>
        <v>0.004830917874</v>
      </c>
      <c r="P197" s="38">
        <v>1.0</v>
      </c>
      <c r="Q197" s="41"/>
      <c r="R197" s="42"/>
      <c r="S197" s="37" t="str">
        <f t="shared" si="5"/>
        <v/>
      </c>
      <c r="T197" s="43"/>
      <c r="U197" s="41"/>
      <c r="V197" s="42"/>
      <c r="W197" s="37" t="str">
        <f t="shared" si="6"/>
        <v/>
      </c>
      <c r="X197" s="43"/>
      <c r="Y197" s="41"/>
      <c r="Z197" s="42"/>
      <c r="AA197" s="37" t="str">
        <f t="shared" si="8"/>
        <v/>
      </c>
      <c r="AB197" s="43"/>
      <c r="AE197" s="44"/>
    </row>
    <row r="198">
      <c r="A198" s="33">
        <v>261.0</v>
      </c>
      <c r="B198" s="34">
        <f t="shared" si="1"/>
        <v>207</v>
      </c>
      <c r="C198" s="35"/>
      <c r="D198" s="35" t="str">
        <f>VLOOKUP(A198,tmp!A$2:I$390,6,FALSE)</f>
        <v>Солнцевская</v>
      </c>
      <c r="E198" s="35">
        <v>2018.0</v>
      </c>
      <c r="F198" s="45" t="s">
        <v>630</v>
      </c>
      <c r="G198" s="37">
        <f t="shared" si="2"/>
        <v>0.9903381643</v>
      </c>
      <c r="H198" s="38">
        <v>205.0</v>
      </c>
      <c r="I198" s="39"/>
      <c r="J198" s="40" t="s">
        <v>631</v>
      </c>
      <c r="K198" s="37">
        <f t="shared" si="3"/>
        <v>0.009661835749</v>
      </c>
      <c r="L198" s="38">
        <v>2.0</v>
      </c>
      <c r="M198" s="41"/>
      <c r="N198" s="42"/>
      <c r="O198" s="37" t="str">
        <f t="shared" si="4"/>
        <v/>
      </c>
      <c r="P198" s="43"/>
      <c r="Q198" s="41"/>
      <c r="R198" s="42"/>
      <c r="S198" s="37" t="str">
        <f t="shared" si="5"/>
        <v/>
      </c>
      <c r="T198" s="43"/>
      <c r="U198" s="41"/>
      <c r="V198" s="42"/>
      <c r="W198" s="37" t="str">
        <f t="shared" si="6"/>
        <v/>
      </c>
      <c r="X198" s="43"/>
      <c r="Y198" s="41"/>
      <c r="Z198" s="42"/>
      <c r="AA198" s="37" t="str">
        <f t="shared" si="8"/>
        <v/>
      </c>
      <c r="AB198" s="43"/>
      <c r="AE198" s="44"/>
    </row>
    <row r="199">
      <c r="A199" s="33">
        <v>234.0</v>
      </c>
      <c r="B199" s="34">
        <f t="shared" si="1"/>
        <v>208</v>
      </c>
      <c r="C199" s="35"/>
      <c r="D199" s="35" t="str">
        <f>VLOOKUP(A199,tmp!A$2:I$390,6,FALSE)</f>
        <v>МЦК</v>
      </c>
      <c r="E199" s="35">
        <v>2016.0</v>
      </c>
      <c r="F199" s="45" t="s">
        <v>632</v>
      </c>
      <c r="G199" s="37">
        <f t="shared" si="2"/>
        <v>0.9903846154</v>
      </c>
      <c r="H199" s="38">
        <v>206.0</v>
      </c>
      <c r="I199" s="39"/>
      <c r="J199" s="40" t="s">
        <v>633</v>
      </c>
      <c r="K199" s="37">
        <f t="shared" si="3"/>
        <v>0.009615384615</v>
      </c>
      <c r="L199" s="38">
        <v>2.0</v>
      </c>
      <c r="M199" s="41"/>
      <c r="N199" s="42"/>
      <c r="O199" s="37" t="str">
        <f t="shared" si="4"/>
        <v/>
      </c>
      <c r="P199" s="43"/>
      <c r="Q199" s="41"/>
      <c r="R199" s="42"/>
      <c r="S199" s="37" t="str">
        <f t="shared" si="5"/>
        <v/>
      </c>
      <c r="T199" s="43"/>
      <c r="U199" s="41"/>
      <c r="V199" s="42"/>
      <c r="W199" s="37" t="str">
        <f t="shared" si="6"/>
        <v/>
      </c>
      <c r="X199" s="43"/>
      <c r="Y199" s="41"/>
      <c r="Z199" s="42"/>
      <c r="AA199" s="37" t="str">
        <f t="shared" si="8"/>
        <v/>
      </c>
      <c r="AB199" s="43"/>
      <c r="AE199" s="44"/>
    </row>
    <row r="200">
      <c r="A200" s="33">
        <v>134.0</v>
      </c>
      <c r="B200" s="34">
        <f t="shared" si="1"/>
        <v>208</v>
      </c>
      <c r="C200" s="35"/>
      <c r="D200" s="35" t="str">
        <f>VLOOKUP(A200,tmp!A$2:I$390,6,FALSE)</f>
        <v>Калужско-Рижская</v>
      </c>
      <c r="E200" s="35">
        <v>1983.0</v>
      </c>
      <c r="F200" s="45" t="s">
        <v>634</v>
      </c>
      <c r="G200" s="37">
        <f t="shared" si="2"/>
        <v>0.9903846154</v>
      </c>
      <c r="H200" s="38">
        <v>206.0</v>
      </c>
      <c r="I200" s="39"/>
      <c r="J200" s="40" t="s">
        <v>635</v>
      </c>
      <c r="K200" s="37">
        <f t="shared" si="3"/>
        <v>0.004807692308</v>
      </c>
      <c r="L200" s="38">
        <v>1.0</v>
      </c>
      <c r="M200" s="39"/>
      <c r="N200" s="40" t="s">
        <v>636</v>
      </c>
      <c r="O200" s="37">
        <f t="shared" si="4"/>
        <v>0.004807692308</v>
      </c>
      <c r="P200" s="38">
        <v>1.0</v>
      </c>
      <c r="Q200" s="41"/>
      <c r="R200" s="42"/>
      <c r="S200" s="37" t="str">
        <f t="shared" si="5"/>
        <v/>
      </c>
      <c r="T200" s="43"/>
      <c r="U200" s="41"/>
      <c r="V200" s="42"/>
      <c r="W200" s="37" t="str">
        <f t="shared" si="6"/>
        <v/>
      </c>
      <c r="X200" s="43"/>
      <c r="Y200" s="41"/>
      <c r="Z200" s="42"/>
      <c r="AA200" s="37" t="str">
        <f t="shared" si="8"/>
        <v/>
      </c>
      <c r="AB200" s="43"/>
      <c r="AE200" s="44"/>
    </row>
    <row r="201">
      <c r="A201" s="33">
        <v>270.0</v>
      </c>
      <c r="B201" s="34">
        <f t="shared" si="1"/>
        <v>209</v>
      </c>
      <c r="C201" s="35"/>
      <c r="D201" s="35" t="str">
        <f>VLOOKUP(A201,tmp!A$2:I$390,6,FALSE)</f>
        <v>Сокольническая</v>
      </c>
      <c r="E201" s="35">
        <v>2019.0</v>
      </c>
      <c r="F201" s="45" t="s">
        <v>637</v>
      </c>
      <c r="G201" s="37">
        <f t="shared" si="2"/>
        <v>0.990430622</v>
      </c>
      <c r="H201" s="38">
        <v>207.0</v>
      </c>
      <c r="I201" s="39"/>
      <c r="J201" s="40" t="s">
        <v>638</v>
      </c>
      <c r="K201" s="37">
        <f t="shared" si="3"/>
        <v>0.004784688995</v>
      </c>
      <c r="L201" s="38">
        <v>1.0</v>
      </c>
      <c r="M201" s="39"/>
      <c r="N201" s="40" t="s">
        <v>639</v>
      </c>
      <c r="O201" s="37">
        <f t="shared" si="4"/>
        <v>0.004784688995</v>
      </c>
      <c r="P201" s="38">
        <v>1.0</v>
      </c>
      <c r="Q201" s="41"/>
      <c r="R201" s="42"/>
      <c r="S201" s="37" t="str">
        <f t="shared" si="5"/>
        <v/>
      </c>
      <c r="T201" s="43"/>
      <c r="U201" s="41"/>
      <c r="V201" s="42"/>
      <c r="W201" s="37" t="str">
        <f t="shared" si="6"/>
        <v/>
      </c>
      <c r="X201" s="43"/>
      <c r="Y201" s="41"/>
      <c r="Z201" s="42"/>
      <c r="AA201" s="37" t="str">
        <f t="shared" si="8"/>
        <v/>
      </c>
      <c r="AB201" s="43"/>
      <c r="AE201" s="44"/>
    </row>
    <row r="202">
      <c r="A202" s="33">
        <v>211.0</v>
      </c>
      <c r="B202" s="34">
        <f t="shared" si="1"/>
        <v>209</v>
      </c>
      <c r="C202" s="35"/>
      <c r="D202" s="35" t="str">
        <f>VLOOKUP(A202,tmp!A$2:I$390,6,FALSE)</f>
        <v>МЦК</v>
      </c>
      <c r="E202" s="35">
        <v>2016.0</v>
      </c>
      <c r="F202" s="45" t="s">
        <v>640</v>
      </c>
      <c r="G202" s="37">
        <f t="shared" si="2"/>
        <v>0.990430622</v>
      </c>
      <c r="H202" s="38">
        <v>207.0</v>
      </c>
      <c r="I202" s="39"/>
      <c r="J202" s="40" t="s">
        <v>641</v>
      </c>
      <c r="K202" s="37">
        <f t="shared" si="3"/>
        <v>0.00956937799</v>
      </c>
      <c r="L202" s="38">
        <v>2.0</v>
      </c>
      <c r="M202" s="41"/>
      <c r="N202" s="42"/>
      <c r="O202" s="37" t="str">
        <f t="shared" si="4"/>
        <v/>
      </c>
      <c r="P202" s="43"/>
      <c r="Q202" s="41"/>
      <c r="R202" s="42"/>
      <c r="S202" s="37" t="str">
        <f t="shared" si="5"/>
        <v/>
      </c>
      <c r="T202" s="43"/>
      <c r="U202" s="41"/>
      <c r="V202" s="42"/>
      <c r="W202" s="37" t="str">
        <f t="shared" si="6"/>
        <v/>
      </c>
      <c r="X202" s="43"/>
      <c r="Y202" s="41"/>
      <c r="Z202" s="42"/>
      <c r="AA202" s="37" t="str">
        <f t="shared" si="8"/>
        <v/>
      </c>
      <c r="AB202" s="43"/>
      <c r="AE202" s="44"/>
    </row>
    <row r="203">
      <c r="A203" s="33">
        <v>120.0</v>
      </c>
      <c r="B203" s="34">
        <f t="shared" si="1"/>
        <v>209</v>
      </c>
      <c r="C203" s="35"/>
      <c r="D203" s="35" t="str">
        <f>VLOOKUP(A203,tmp!A$2:I$390,6,FALSE)</f>
        <v>Серпуховско-Тимирязевская</v>
      </c>
      <c r="E203" s="35">
        <v>2000.0</v>
      </c>
      <c r="F203" s="45" t="s">
        <v>642</v>
      </c>
      <c r="G203" s="37">
        <f t="shared" si="2"/>
        <v>0.990430622</v>
      </c>
      <c r="H203" s="38">
        <v>207.0</v>
      </c>
      <c r="I203" s="39"/>
      <c r="J203" s="40" t="s">
        <v>643</v>
      </c>
      <c r="K203" s="37">
        <f t="shared" si="3"/>
        <v>0.00956937799</v>
      </c>
      <c r="L203" s="38">
        <v>2.0</v>
      </c>
      <c r="M203" s="41"/>
      <c r="N203" s="42"/>
      <c r="O203" s="37" t="str">
        <f t="shared" si="4"/>
        <v/>
      </c>
      <c r="P203" s="43"/>
      <c r="Q203" s="41"/>
      <c r="R203" s="42"/>
      <c r="S203" s="37" t="str">
        <f t="shared" si="5"/>
        <v/>
      </c>
      <c r="T203" s="43"/>
      <c r="U203" s="41"/>
      <c r="V203" s="42"/>
      <c r="W203" s="37" t="str">
        <f t="shared" si="6"/>
        <v/>
      </c>
      <c r="X203" s="43"/>
      <c r="Y203" s="41"/>
      <c r="Z203" s="42"/>
      <c r="AA203" s="37" t="str">
        <f t="shared" si="8"/>
        <v/>
      </c>
      <c r="AB203" s="43"/>
      <c r="AE203" s="44"/>
    </row>
    <row r="204">
      <c r="A204" s="33">
        <v>82.0</v>
      </c>
      <c r="B204" s="34">
        <f t="shared" si="1"/>
        <v>210</v>
      </c>
      <c r="C204" s="35"/>
      <c r="D204" s="35" t="str">
        <f>VLOOKUP(A204,tmp!A$2:I$390,6,FALSE)</f>
        <v>Замоскворецкая</v>
      </c>
      <c r="E204" s="35">
        <v>1938.0</v>
      </c>
      <c r="F204" s="45" t="s">
        <v>644</v>
      </c>
      <c r="G204" s="37">
        <f t="shared" si="2"/>
        <v>0.9904761905</v>
      </c>
      <c r="H204" s="38">
        <v>208.0</v>
      </c>
      <c r="I204" s="39"/>
      <c r="J204" s="40" t="s">
        <v>645</v>
      </c>
      <c r="K204" s="37">
        <f t="shared" si="3"/>
        <v>0.004761904762</v>
      </c>
      <c r="L204" s="38">
        <v>1.0</v>
      </c>
      <c r="M204" s="39"/>
      <c r="N204" s="40" t="s">
        <v>646</v>
      </c>
      <c r="O204" s="37">
        <f t="shared" si="4"/>
        <v>0.004761904762</v>
      </c>
      <c r="P204" s="38">
        <v>1.0</v>
      </c>
      <c r="Q204" s="41"/>
      <c r="R204" s="42"/>
      <c r="S204" s="37" t="str">
        <f t="shared" si="5"/>
        <v/>
      </c>
      <c r="T204" s="43"/>
      <c r="U204" s="41"/>
      <c r="V204" s="42"/>
      <c r="W204" s="37" t="str">
        <f t="shared" si="6"/>
        <v/>
      </c>
      <c r="X204" s="43"/>
      <c r="Y204" s="41"/>
      <c r="Z204" s="42"/>
      <c r="AA204" s="37" t="str">
        <f t="shared" si="8"/>
        <v/>
      </c>
      <c r="AB204" s="43"/>
      <c r="AE204" s="44"/>
    </row>
    <row r="205">
      <c r="A205" s="33">
        <v>191.0</v>
      </c>
      <c r="B205" s="34">
        <f t="shared" si="1"/>
        <v>210</v>
      </c>
      <c r="C205" s="35"/>
      <c r="D205" s="35" t="str">
        <f>VLOOKUP(A205,tmp!A$2:I$390,6,FALSE)</f>
        <v>Кольцевая</v>
      </c>
      <c r="E205" s="35">
        <v>1950.0</v>
      </c>
      <c r="F205" s="45" t="s">
        <v>647</v>
      </c>
      <c r="G205" s="37">
        <f t="shared" si="2"/>
        <v>0.9904761905</v>
      </c>
      <c r="H205" s="38">
        <v>208.0</v>
      </c>
      <c r="I205" s="39"/>
      <c r="J205" s="40" t="s">
        <v>648</v>
      </c>
      <c r="K205" s="37">
        <f t="shared" si="3"/>
        <v>0.009523809524</v>
      </c>
      <c r="L205" s="38">
        <v>2.0</v>
      </c>
      <c r="M205" s="41"/>
      <c r="N205" s="42"/>
      <c r="O205" s="37" t="str">
        <f t="shared" si="4"/>
        <v/>
      </c>
      <c r="P205" s="43"/>
      <c r="Q205" s="41"/>
      <c r="R205" s="42"/>
      <c r="S205" s="37" t="str">
        <f t="shared" si="5"/>
        <v/>
      </c>
      <c r="T205" s="43"/>
      <c r="U205" s="41"/>
      <c r="V205" s="42"/>
      <c r="W205" s="37" t="str">
        <f t="shared" si="6"/>
        <v/>
      </c>
      <c r="X205" s="43"/>
      <c r="Y205" s="41"/>
      <c r="Z205" s="42"/>
      <c r="AA205" s="37" t="str">
        <f t="shared" si="8"/>
        <v/>
      </c>
      <c r="AB205" s="43"/>
      <c r="AE205" s="44"/>
    </row>
    <row r="206">
      <c r="A206" s="33">
        <v>193.0</v>
      </c>
      <c r="B206" s="34">
        <f t="shared" si="1"/>
        <v>211</v>
      </c>
      <c r="C206" s="35"/>
      <c r="D206" s="35" t="str">
        <f>VLOOKUP(A206,tmp!A$2:I$390,6,FALSE)</f>
        <v>Кольцевая</v>
      </c>
      <c r="E206" s="35">
        <v>1950.0</v>
      </c>
      <c r="F206" s="45" t="s">
        <v>649</v>
      </c>
      <c r="G206" s="37">
        <f t="shared" si="2"/>
        <v>0.990521327</v>
      </c>
      <c r="H206" s="38">
        <v>209.0</v>
      </c>
      <c r="I206" s="39"/>
      <c r="J206" s="40" t="s">
        <v>650</v>
      </c>
      <c r="K206" s="37">
        <f t="shared" si="3"/>
        <v>0.004739336493</v>
      </c>
      <c r="L206" s="38">
        <v>1.0</v>
      </c>
      <c r="M206" s="39"/>
      <c r="N206" s="40" t="s">
        <v>651</v>
      </c>
      <c r="O206" s="37">
        <f t="shared" si="4"/>
        <v>0.004739336493</v>
      </c>
      <c r="P206" s="38">
        <v>1.0</v>
      </c>
      <c r="Q206" s="41"/>
      <c r="R206" s="42"/>
      <c r="S206" s="37" t="str">
        <f t="shared" si="5"/>
        <v/>
      </c>
      <c r="T206" s="43"/>
      <c r="U206" s="41"/>
      <c r="V206" s="42"/>
      <c r="W206" s="37" t="str">
        <f t="shared" si="6"/>
        <v/>
      </c>
      <c r="X206" s="43"/>
      <c r="Y206" s="41"/>
      <c r="Z206" s="42"/>
      <c r="AA206" s="37" t="str">
        <f t="shared" si="8"/>
        <v/>
      </c>
      <c r="AB206" s="43"/>
      <c r="AE206" s="44"/>
    </row>
    <row r="207">
      <c r="A207" s="33">
        <v>274.0</v>
      </c>
      <c r="B207" s="34">
        <f t="shared" si="1"/>
        <v>211</v>
      </c>
      <c r="C207" s="35"/>
      <c r="D207" s="35" t="str">
        <f>VLOOKUP(A207,tmp!A$2:I$390,6,FALSE)</f>
        <v>Большая кольцевая</v>
      </c>
      <c r="E207" s="35">
        <v>2021.0</v>
      </c>
      <c r="F207" s="45" t="s">
        <v>652</v>
      </c>
      <c r="G207" s="37">
        <f t="shared" si="2"/>
        <v>0.990521327</v>
      </c>
      <c r="H207" s="38">
        <v>209.0</v>
      </c>
      <c r="I207" s="39"/>
      <c r="J207" s="40" t="s">
        <v>653</v>
      </c>
      <c r="K207" s="37">
        <f t="shared" si="3"/>
        <v>0.004739336493</v>
      </c>
      <c r="L207" s="38">
        <v>1.0</v>
      </c>
      <c r="M207" s="39"/>
      <c r="N207" s="40" t="s">
        <v>654</v>
      </c>
      <c r="O207" s="37">
        <f t="shared" si="4"/>
        <v>0.004739336493</v>
      </c>
      <c r="P207" s="38">
        <v>1.0</v>
      </c>
      <c r="Q207" s="41"/>
      <c r="R207" s="42"/>
      <c r="S207" s="37" t="str">
        <f t="shared" si="5"/>
        <v/>
      </c>
      <c r="T207" s="43"/>
      <c r="U207" s="41"/>
      <c r="V207" s="42"/>
      <c r="W207" s="37" t="str">
        <f t="shared" si="6"/>
        <v/>
      </c>
      <c r="X207" s="43"/>
      <c r="Y207" s="41"/>
      <c r="Z207" s="42"/>
      <c r="AA207" s="37" t="str">
        <f t="shared" si="8"/>
        <v/>
      </c>
      <c r="AB207" s="43"/>
      <c r="AE207" s="44"/>
    </row>
    <row r="208">
      <c r="A208" s="33">
        <v>197.0</v>
      </c>
      <c r="B208" s="34">
        <f t="shared" si="1"/>
        <v>211</v>
      </c>
      <c r="C208" s="35"/>
      <c r="D208" s="35" t="str">
        <f>VLOOKUP(A208,tmp!A$2:I$390,6,FALSE)</f>
        <v>Таганско-Краснопресненская</v>
      </c>
      <c r="E208" s="35">
        <v>2015.0</v>
      </c>
      <c r="F208" s="45" t="s">
        <v>655</v>
      </c>
      <c r="G208" s="37">
        <f t="shared" si="2"/>
        <v>0.990521327</v>
      </c>
      <c r="H208" s="38">
        <v>209.0</v>
      </c>
      <c r="I208" s="39"/>
      <c r="J208" s="40" t="s">
        <v>656</v>
      </c>
      <c r="K208" s="37">
        <f t="shared" si="3"/>
        <v>0.009478672986</v>
      </c>
      <c r="L208" s="38">
        <v>2.0</v>
      </c>
      <c r="M208" s="41"/>
      <c r="N208" s="42"/>
      <c r="O208" s="37" t="str">
        <f t="shared" si="4"/>
        <v/>
      </c>
      <c r="P208" s="43"/>
      <c r="Q208" s="41"/>
      <c r="R208" s="42"/>
      <c r="S208" s="37" t="str">
        <f t="shared" si="5"/>
        <v/>
      </c>
      <c r="T208" s="43"/>
      <c r="U208" s="41"/>
      <c r="V208" s="42"/>
      <c r="W208" s="37" t="str">
        <f t="shared" si="6"/>
        <v/>
      </c>
      <c r="X208" s="43"/>
      <c r="Y208" s="41"/>
      <c r="Z208" s="42"/>
      <c r="AA208" s="37" t="str">
        <f t="shared" si="8"/>
        <v/>
      </c>
      <c r="AB208" s="43"/>
      <c r="AE208" s="44"/>
    </row>
    <row r="209">
      <c r="A209" s="33">
        <v>64.0</v>
      </c>
      <c r="B209" s="34">
        <f t="shared" si="1"/>
        <v>212</v>
      </c>
      <c r="C209" s="35"/>
      <c r="D209" s="35" t="str">
        <f>VLOOKUP(A209,tmp!A$2:I$390,6,FALSE)</f>
        <v>Таганско-Краснопресненская</v>
      </c>
      <c r="E209" s="35">
        <v>1972.0</v>
      </c>
      <c r="F209" s="45" t="s">
        <v>657</v>
      </c>
      <c r="G209" s="37">
        <f t="shared" si="2"/>
        <v>0.9905660377</v>
      </c>
      <c r="H209" s="38">
        <v>210.0</v>
      </c>
      <c r="I209" s="39"/>
      <c r="J209" s="40" t="s">
        <v>658</v>
      </c>
      <c r="K209" s="37">
        <f t="shared" si="3"/>
        <v>0.009433962264</v>
      </c>
      <c r="L209" s="38">
        <v>2.0</v>
      </c>
      <c r="M209" s="41"/>
      <c r="N209" s="42"/>
      <c r="O209" s="37" t="str">
        <f t="shared" si="4"/>
        <v/>
      </c>
      <c r="P209" s="43"/>
      <c r="Q209" s="41"/>
      <c r="R209" s="42"/>
      <c r="S209" s="37" t="str">
        <f t="shared" si="5"/>
        <v/>
      </c>
      <c r="T209" s="43"/>
      <c r="U209" s="41"/>
      <c r="V209" s="42"/>
      <c r="W209" s="37" t="str">
        <f t="shared" si="6"/>
        <v/>
      </c>
      <c r="X209" s="43"/>
      <c r="Y209" s="41"/>
      <c r="Z209" s="42"/>
      <c r="AA209" s="37" t="str">
        <f t="shared" si="8"/>
        <v/>
      </c>
      <c r="AB209" s="43"/>
      <c r="AE209" s="44"/>
    </row>
    <row r="210">
      <c r="A210" s="33">
        <v>393.0</v>
      </c>
      <c r="B210" s="34">
        <f t="shared" si="1"/>
        <v>212</v>
      </c>
      <c r="C210" s="35"/>
      <c r="D210" s="35" t="str">
        <f>VLOOKUP(A210,tmp!A$2:I$390,6,FALSE)</f>
        <v>МЦД-2</v>
      </c>
      <c r="E210" s="35">
        <v>2019.0</v>
      </c>
      <c r="F210" s="45" t="s">
        <v>659</v>
      </c>
      <c r="G210" s="37">
        <f t="shared" si="2"/>
        <v>0.9905660377</v>
      </c>
      <c r="H210" s="38">
        <v>210.0</v>
      </c>
      <c r="I210" s="39"/>
      <c r="J210" s="40" t="s">
        <v>660</v>
      </c>
      <c r="K210" s="37">
        <f t="shared" si="3"/>
        <v>0.004716981132</v>
      </c>
      <c r="L210" s="38">
        <v>1.0</v>
      </c>
      <c r="M210" s="39"/>
      <c r="N210" s="40" t="s">
        <v>661</v>
      </c>
      <c r="O210" s="37">
        <f t="shared" si="4"/>
        <v>0.004716981132</v>
      </c>
      <c r="P210" s="38">
        <v>1.0</v>
      </c>
      <c r="Q210" s="41"/>
      <c r="R210" s="42"/>
      <c r="S210" s="37" t="str">
        <f t="shared" si="5"/>
        <v/>
      </c>
      <c r="T210" s="43"/>
      <c r="U210" s="41"/>
      <c r="V210" s="42"/>
      <c r="W210" s="37" t="str">
        <f t="shared" si="6"/>
        <v/>
      </c>
      <c r="X210" s="43"/>
      <c r="Y210" s="41"/>
      <c r="Z210" s="42"/>
      <c r="AA210" s="37" t="str">
        <f t="shared" si="8"/>
        <v/>
      </c>
      <c r="AB210" s="43"/>
      <c r="AE210" s="44"/>
    </row>
    <row r="211">
      <c r="A211" s="33">
        <v>163.0</v>
      </c>
      <c r="B211" s="34">
        <f t="shared" si="1"/>
        <v>213</v>
      </c>
      <c r="C211" s="35"/>
      <c r="D211" s="35" t="str">
        <f>VLOOKUP(A211,tmp!A$2:I$390,6,FALSE)</f>
        <v>Люблинско-Дмитровская</v>
      </c>
      <c r="E211" s="35">
        <v>2011.0</v>
      </c>
      <c r="F211" s="45" t="s">
        <v>662</v>
      </c>
      <c r="G211" s="37">
        <f t="shared" si="2"/>
        <v>0.9906103286</v>
      </c>
      <c r="H211" s="38">
        <v>211.0</v>
      </c>
      <c r="I211" s="39"/>
      <c r="J211" s="40" t="s">
        <v>663</v>
      </c>
      <c r="K211" s="37">
        <f t="shared" si="3"/>
        <v>0.009389671362</v>
      </c>
      <c r="L211" s="38">
        <v>2.0</v>
      </c>
      <c r="M211" s="41"/>
      <c r="N211" s="42"/>
      <c r="O211" s="37" t="str">
        <f t="shared" si="4"/>
        <v/>
      </c>
      <c r="P211" s="43"/>
      <c r="Q211" s="41"/>
      <c r="R211" s="42"/>
      <c r="S211" s="37" t="str">
        <f t="shared" si="5"/>
        <v/>
      </c>
      <c r="T211" s="43"/>
      <c r="U211" s="41"/>
      <c r="V211" s="42"/>
      <c r="W211" s="37" t="str">
        <f t="shared" si="6"/>
        <v/>
      </c>
      <c r="X211" s="43"/>
      <c r="Y211" s="41"/>
      <c r="Z211" s="42"/>
      <c r="AA211" s="37" t="str">
        <f t="shared" si="8"/>
        <v/>
      </c>
      <c r="AB211" s="43"/>
      <c r="AE211" s="44"/>
    </row>
    <row r="212">
      <c r="A212" s="33">
        <v>159.0</v>
      </c>
      <c r="B212" s="34">
        <f t="shared" si="1"/>
        <v>192</v>
      </c>
      <c r="C212" s="35"/>
      <c r="D212" s="35" t="str">
        <f>VLOOKUP(A212,tmp!A$2:I$390,6,FALSE)</f>
        <v>Люблинско-Дмитровская</v>
      </c>
      <c r="E212" s="35">
        <v>1996.0</v>
      </c>
      <c r="F212" s="45" t="s">
        <v>664</v>
      </c>
      <c r="G212" s="37">
        <f t="shared" si="2"/>
        <v>0.9947916667</v>
      </c>
      <c r="H212" s="38">
        <v>191.0</v>
      </c>
      <c r="I212" s="39"/>
      <c r="J212" s="40" t="s">
        <v>665</v>
      </c>
      <c r="K212" s="37">
        <f t="shared" si="3"/>
        <v>0.005208333333</v>
      </c>
      <c r="L212" s="38">
        <v>1.0</v>
      </c>
      <c r="M212" s="41"/>
      <c r="N212" s="42"/>
      <c r="O212" s="37" t="str">
        <f t="shared" si="4"/>
        <v/>
      </c>
      <c r="P212" s="43"/>
      <c r="Q212" s="41"/>
      <c r="R212" s="42"/>
      <c r="S212" s="37" t="str">
        <f t="shared" si="5"/>
        <v/>
      </c>
      <c r="T212" s="43"/>
      <c r="U212" s="41"/>
      <c r="V212" s="42"/>
      <c r="W212" s="37" t="str">
        <f t="shared" si="6"/>
        <v/>
      </c>
      <c r="X212" s="43"/>
      <c r="Y212" s="41"/>
      <c r="Z212" s="42"/>
      <c r="AA212" s="37" t="str">
        <f t="shared" si="8"/>
        <v/>
      </c>
      <c r="AB212" s="43"/>
      <c r="AE212" s="44"/>
    </row>
    <row r="213">
      <c r="A213" s="33">
        <v>73.0</v>
      </c>
      <c r="B213" s="34">
        <f t="shared" si="1"/>
        <v>198</v>
      </c>
      <c r="C213" s="35"/>
      <c r="D213" s="35" t="str">
        <f>VLOOKUP(A213,tmp!A$2:I$390,6,FALSE)</f>
        <v>Таганско-Краснопресненская</v>
      </c>
      <c r="E213" s="35">
        <v>1966.0</v>
      </c>
      <c r="F213" s="45" t="s">
        <v>666</v>
      </c>
      <c r="G213" s="37">
        <f t="shared" si="2"/>
        <v>0.9949494949</v>
      </c>
      <c r="H213" s="38">
        <v>197.0</v>
      </c>
      <c r="I213" s="39"/>
      <c r="J213" s="40" t="s">
        <v>667</v>
      </c>
      <c r="K213" s="37">
        <f t="shared" si="3"/>
        <v>0.005050505051</v>
      </c>
      <c r="L213" s="38">
        <v>1.0</v>
      </c>
      <c r="M213" s="41"/>
      <c r="N213" s="42"/>
      <c r="O213" s="37" t="str">
        <f t="shared" si="4"/>
        <v/>
      </c>
      <c r="P213" s="43"/>
      <c r="Q213" s="41"/>
      <c r="R213" s="42"/>
      <c r="S213" s="37" t="str">
        <f t="shared" si="5"/>
        <v/>
      </c>
      <c r="T213" s="43"/>
      <c r="U213" s="41"/>
      <c r="V213" s="42"/>
      <c r="W213" s="37" t="str">
        <f t="shared" si="6"/>
        <v/>
      </c>
      <c r="X213" s="43"/>
      <c r="Y213" s="41"/>
      <c r="Z213" s="42"/>
      <c r="AA213" s="37" t="str">
        <f t="shared" si="8"/>
        <v/>
      </c>
      <c r="AB213" s="43"/>
      <c r="AE213" s="44"/>
    </row>
    <row r="214">
      <c r="A214" s="33">
        <v>112.0</v>
      </c>
      <c r="B214" s="34">
        <f t="shared" si="1"/>
        <v>200</v>
      </c>
      <c r="C214" s="35"/>
      <c r="D214" s="35" t="str">
        <f>VLOOKUP(A214,tmp!A$2:I$390,6,FALSE)</f>
        <v>Серпуховско-Тимирязевская</v>
      </c>
      <c r="E214" s="35">
        <v>1983.0</v>
      </c>
      <c r="F214" s="45" t="s">
        <v>668</v>
      </c>
      <c r="G214" s="37">
        <f t="shared" si="2"/>
        <v>0.995</v>
      </c>
      <c r="H214" s="38">
        <v>199.0</v>
      </c>
      <c r="I214" s="39"/>
      <c r="J214" s="40" t="s">
        <v>669</v>
      </c>
      <c r="K214" s="37">
        <f t="shared" si="3"/>
        <v>0.005</v>
      </c>
      <c r="L214" s="38">
        <v>1.0</v>
      </c>
      <c r="M214" s="41"/>
      <c r="N214" s="42"/>
      <c r="O214" s="37" t="str">
        <f t="shared" si="4"/>
        <v/>
      </c>
      <c r="P214" s="43"/>
      <c r="Q214" s="41"/>
      <c r="R214" s="42"/>
      <c r="S214" s="37" t="str">
        <f t="shared" si="5"/>
        <v/>
      </c>
      <c r="T214" s="43"/>
      <c r="U214" s="41"/>
      <c r="V214" s="42"/>
      <c r="W214" s="37" t="str">
        <f t="shared" si="6"/>
        <v/>
      </c>
      <c r="X214" s="43"/>
      <c r="Y214" s="41"/>
      <c r="Z214" s="42"/>
      <c r="AA214" s="37" t="str">
        <f t="shared" si="8"/>
        <v/>
      </c>
      <c r="AB214" s="43"/>
      <c r="AE214" s="44"/>
    </row>
    <row r="215">
      <c r="A215" s="33">
        <v>545.0</v>
      </c>
      <c r="B215" s="34">
        <f t="shared" si="1"/>
        <v>203</v>
      </c>
      <c r="C215" s="35"/>
      <c r="D215" s="35" t="str">
        <f>VLOOKUP(A215,tmp!A$2:I$390,6,FALSE)</f>
        <v>Троицкая</v>
      </c>
      <c r="E215" s="35">
        <v>2024.0</v>
      </c>
      <c r="F215" s="45" t="s">
        <v>670</v>
      </c>
      <c r="G215" s="37">
        <f t="shared" si="2"/>
        <v>0.9950738916</v>
      </c>
      <c r="H215" s="38">
        <v>202.0</v>
      </c>
      <c r="I215" s="39"/>
      <c r="J215" s="40" t="s">
        <v>671</v>
      </c>
      <c r="K215" s="37">
        <f t="shared" si="3"/>
        <v>0.004926108374</v>
      </c>
      <c r="L215" s="38">
        <v>1.0</v>
      </c>
      <c r="M215" s="41"/>
      <c r="N215" s="42"/>
      <c r="O215" s="37" t="str">
        <f t="shared" si="4"/>
        <v/>
      </c>
      <c r="P215" s="43"/>
      <c r="Q215" s="41"/>
      <c r="R215" s="42"/>
      <c r="S215" s="37" t="str">
        <f t="shared" si="5"/>
        <v/>
      </c>
      <c r="T215" s="43"/>
      <c r="U215" s="41"/>
      <c r="V215" s="42"/>
      <c r="W215" s="37" t="str">
        <f t="shared" si="6"/>
        <v/>
      </c>
      <c r="X215" s="43"/>
      <c r="Y215" s="41"/>
      <c r="Z215" s="42"/>
      <c r="AA215" s="37" t="str">
        <f t="shared" si="8"/>
        <v/>
      </c>
      <c r="AB215" s="43"/>
      <c r="AE215" s="44"/>
    </row>
    <row r="216">
      <c r="A216" s="33">
        <v>11.0</v>
      </c>
      <c r="B216" s="34">
        <f t="shared" si="1"/>
        <v>205</v>
      </c>
      <c r="C216" s="35"/>
      <c r="D216" s="35" t="str">
        <f>VLOOKUP(A216,tmp!A$2:I$390,6,FALSE)</f>
        <v>Сокольническая</v>
      </c>
      <c r="E216" s="35">
        <v>1990.0</v>
      </c>
      <c r="F216" s="45" t="s">
        <v>672</v>
      </c>
      <c r="G216" s="37">
        <f t="shared" si="2"/>
        <v>0.9951219512</v>
      </c>
      <c r="H216" s="38">
        <v>204.0</v>
      </c>
      <c r="I216" s="39"/>
      <c r="J216" s="40" t="s">
        <v>673</v>
      </c>
      <c r="K216" s="37">
        <f t="shared" si="3"/>
        <v>0.00487804878</v>
      </c>
      <c r="L216" s="38">
        <v>1.0</v>
      </c>
      <c r="M216" s="41"/>
      <c r="N216" s="42"/>
      <c r="O216" s="37" t="str">
        <f t="shared" si="4"/>
        <v/>
      </c>
      <c r="P216" s="43"/>
      <c r="Q216" s="41"/>
      <c r="R216" s="42"/>
      <c r="S216" s="37" t="str">
        <f t="shared" si="5"/>
        <v/>
      </c>
      <c r="T216" s="43"/>
      <c r="U216" s="41"/>
      <c r="V216" s="42"/>
      <c r="W216" s="37" t="str">
        <f t="shared" si="6"/>
        <v/>
      </c>
      <c r="X216" s="43"/>
      <c r="Y216" s="41"/>
      <c r="Z216" s="42"/>
      <c r="AA216" s="37" t="str">
        <f t="shared" si="8"/>
        <v/>
      </c>
      <c r="AB216" s="43"/>
      <c r="AE216" s="44"/>
    </row>
    <row r="217">
      <c r="A217" s="33">
        <v>129.0</v>
      </c>
      <c r="B217" s="34">
        <f t="shared" si="1"/>
        <v>205</v>
      </c>
      <c r="C217" s="35"/>
      <c r="D217" s="35" t="str">
        <f>VLOOKUP(A217,tmp!A$2:I$390,6,FALSE)</f>
        <v>Калужско-Рижская</v>
      </c>
      <c r="E217" s="35">
        <v>1958.0</v>
      </c>
      <c r="F217" s="45" t="s">
        <v>674</v>
      </c>
      <c r="G217" s="37">
        <f t="shared" si="2"/>
        <v>0.9951219512</v>
      </c>
      <c r="H217" s="38">
        <v>204.0</v>
      </c>
      <c r="I217" s="39"/>
      <c r="J217" s="40" t="s">
        <v>675</v>
      </c>
      <c r="K217" s="37">
        <f t="shared" si="3"/>
        <v>0.00487804878</v>
      </c>
      <c r="L217" s="38">
        <v>1.0</v>
      </c>
      <c r="M217" s="41"/>
      <c r="N217" s="42"/>
      <c r="O217" s="37" t="str">
        <f t="shared" si="4"/>
        <v/>
      </c>
      <c r="P217" s="43"/>
      <c r="Q217" s="41"/>
      <c r="R217" s="42"/>
      <c r="S217" s="37" t="str">
        <f t="shared" si="5"/>
        <v/>
      </c>
      <c r="T217" s="43"/>
      <c r="U217" s="41"/>
      <c r="V217" s="42"/>
      <c r="W217" s="37" t="str">
        <f t="shared" si="6"/>
        <v/>
      </c>
      <c r="X217" s="43"/>
      <c r="Y217" s="41"/>
      <c r="Z217" s="42"/>
      <c r="AA217" s="37" t="str">
        <f t="shared" si="8"/>
        <v/>
      </c>
      <c r="AB217" s="43"/>
      <c r="AE217" s="44"/>
    </row>
    <row r="218">
      <c r="A218" s="33">
        <v>172.0</v>
      </c>
      <c r="B218" s="34">
        <f t="shared" si="1"/>
        <v>207</v>
      </c>
      <c r="C218" s="35"/>
      <c r="D218" s="35" t="str">
        <f>VLOOKUP(A218,tmp!A$2:I$390,6,FALSE)</f>
        <v>Большая кольцевая</v>
      </c>
      <c r="E218" s="35">
        <v>1969.0</v>
      </c>
      <c r="F218" s="45" t="s">
        <v>676</v>
      </c>
      <c r="G218" s="37">
        <f t="shared" si="2"/>
        <v>0.9951690821</v>
      </c>
      <c r="H218" s="38">
        <v>206.0</v>
      </c>
      <c r="I218" s="39"/>
      <c r="J218" s="40" t="s">
        <v>677</v>
      </c>
      <c r="K218" s="37">
        <f t="shared" si="3"/>
        <v>0.004830917874</v>
      </c>
      <c r="L218" s="38">
        <v>1.0</v>
      </c>
      <c r="M218" s="41"/>
      <c r="N218" s="42"/>
      <c r="O218" s="37" t="str">
        <f t="shared" si="4"/>
        <v/>
      </c>
      <c r="P218" s="43"/>
      <c r="Q218" s="41"/>
      <c r="R218" s="42"/>
      <c r="S218" s="37" t="str">
        <f t="shared" si="5"/>
        <v/>
      </c>
      <c r="T218" s="43"/>
      <c r="U218" s="41"/>
      <c r="V218" s="42"/>
      <c r="W218" s="37" t="str">
        <f t="shared" si="6"/>
        <v/>
      </c>
      <c r="X218" s="43"/>
      <c r="Y218" s="41"/>
      <c r="Z218" s="42"/>
      <c r="AA218" s="37" t="str">
        <f t="shared" si="8"/>
        <v/>
      </c>
      <c r="AB218" s="43"/>
      <c r="AE218" s="44"/>
    </row>
    <row r="219">
      <c r="A219" s="33">
        <v>152.0</v>
      </c>
      <c r="B219" s="34">
        <f t="shared" si="1"/>
        <v>207</v>
      </c>
      <c r="C219" s="35"/>
      <c r="D219" s="35" t="str">
        <f>VLOOKUP(A219,tmp!A$2:I$390,6,FALSE)</f>
        <v>Люблинско-Дмитровская</v>
      </c>
      <c r="E219" s="35">
        <v>1995.0</v>
      </c>
      <c r="F219" s="45" t="s">
        <v>678</v>
      </c>
      <c r="G219" s="37">
        <f t="shared" si="2"/>
        <v>0.9951690821</v>
      </c>
      <c r="H219" s="38">
        <v>206.0</v>
      </c>
      <c r="I219" s="39"/>
      <c r="J219" s="40" t="s">
        <v>679</v>
      </c>
      <c r="K219" s="37">
        <f t="shared" si="3"/>
        <v>0.004830917874</v>
      </c>
      <c r="L219" s="38">
        <v>1.0</v>
      </c>
      <c r="M219" s="41"/>
      <c r="N219" s="42"/>
      <c r="O219" s="37" t="str">
        <f t="shared" si="4"/>
        <v/>
      </c>
      <c r="P219" s="43"/>
      <c r="Q219" s="41"/>
      <c r="R219" s="42"/>
      <c r="S219" s="37" t="str">
        <f t="shared" si="5"/>
        <v/>
      </c>
      <c r="T219" s="43"/>
      <c r="U219" s="41"/>
      <c r="V219" s="42"/>
      <c r="W219" s="37" t="str">
        <f t="shared" si="6"/>
        <v/>
      </c>
      <c r="X219" s="43"/>
      <c r="Y219" s="41"/>
      <c r="Z219" s="42"/>
      <c r="AA219" s="37" t="str">
        <f t="shared" si="8"/>
        <v/>
      </c>
      <c r="AB219" s="43"/>
      <c r="AE219" s="44"/>
    </row>
    <row r="220">
      <c r="A220" s="33">
        <v>363.0</v>
      </c>
      <c r="B220" s="34">
        <f t="shared" si="1"/>
        <v>208</v>
      </c>
      <c r="C220" s="35"/>
      <c r="D220" s="35" t="str">
        <f>VLOOKUP(A220,tmp!A$2:I$390,6,FALSE)</f>
        <v>МЦД-2</v>
      </c>
      <c r="E220" s="35">
        <v>2019.0</v>
      </c>
      <c r="F220" s="45" t="s">
        <v>680</v>
      </c>
      <c r="G220" s="37">
        <f t="shared" si="2"/>
        <v>0.9951923077</v>
      </c>
      <c r="H220" s="38">
        <v>207.0</v>
      </c>
      <c r="I220" s="39"/>
      <c r="J220" s="40" t="s">
        <v>681</v>
      </c>
      <c r="K220" s="37">
        <f t="shared" si="3"/>
        <v>0.004807692308</v>
      </c>
      <c r="L220" s="38">
        <v>1.0</v>
      </c>
      <c r="M220" s="41"/>
      <c r="N220" s="42"/>
      <c r="O220" s="37" t="str">
        <f t="shared" si="4"/>
        <v/>
      </c>
      <c r="P220" s="43"/>
      <c r="Q220" s="41"/>
      <c r="R220" s="42"/>
      <c r="S220" s="37" t="str">
        <f t="shared" si="5"/>
        <v/>
      </c>
      <c r="T220" s="43"/>
      <c r="U220" s="41"/>
      <c r="V220" s="42"/>
      <c r="W220" s="37" t="str">
        <f t="shared" si="6"/>
        <v/>
      </c>
      <c r="X220" s="43"/>
      <c r="Y220" s="41"/>
      <c r="Z220" s="42"/>
      <c r="AA220" s="37" t="str">
        <f t="shared" si="8"/>
        <v/>
      </c>
      <c r="AB220" s="43"/>
      <c r="AE220" s="44"/>
    </row>
    <row r="221">
      <c r="A221" s="33">
        <v>156.0</v>
      </c>
      <c r="B221" s="34">
        <f t="shared" si="1"/>
        <v>211</v>
      </c>
      <c r="C221" s="35"/>
      <c r="D221" s="35" t="str">
        <f>VLOOKUP(A221,tmp!A$2:I$390,6,FALSE)</f>
        <v>Люблинско-Дмитровская</v>
      </c>
      <c r="E221" s="35">
        <v>1995.0</v>
      </c>
      <c r="F221" s="45" t="s">
        <v>682</v>
      </c>
      <c r="G221" s="37">
        <f t="shared" si="2"/>
        <v>0.9952606635</v>
      </c>
      <c r="H221" s="38">
        <v>210.0</v>
      </c>
      <c r="I221" s="39"/>
      <c r="J221" s="40" t="s">
        <v>683</v>
      </c>
      <c r="K221" s="37">
        <f t="shared" si="3"/>
        <v>0.004739336493</v>
      </c>
      <c r="L221" s="38">
        <v>1.0</v>
      </c>
      <c r="M221" s="41"/>
      <c r="N221" s="42"/>
      <c r="O221" s="37" t="str">
        <f t="shared" si="4"/>
        <v/>
      </c>
      <c r="P221" s="43"/>
      <c r="Q221" s="41"/>
      <c r="R221" s="42"/>
      <c r="S221" s="37" t="str">
        <f t="shared" si="5"/>
        <v/>
      </c>
      <c r="T221" s="43"/>
      <c r="U221" s="41"/>
      <c r="V221" s="42"/>
      <c r="W221" s="37" t="str">
        <f t="shared" si="6"/>
        <v/>
      </c>
      <c r="X221" s="43"/>
      <c r="Y221" s="41"/>
      <c r="Z221" s="42"/>
      <c r="AA221" s="37" t="str">
        <f t="shared" si="8"/>
        <v/>
      </c>
      <c r="AB221" s="43"/>
      <c r="AE221" s="44"/>
    </row>
    <row r="222">
      <c r="A222" s="33">
        <v>200.0</v>
      </c>
      <c r="B222" s="34">
        <f t="shared" si="1"/>
        <v>211</v>
      </c>
      <c r="C222" s="35"/>
      <c r="D222" s="35" t="str">
        <f>VLOOKUP(A222,tmp!A$2:I$390,6,FALSE)</f>
        <v>Сокольническая</v>
      </c>
      <c r="E222" s="35">
        <v>2016.0</v>
      </c>
      <c r="F222" s="45" t="s">
        <v>684</v>
      </c>
      <c r="G222" s="37">
        <f t="shared" si="2"/>
        <v>0.9952606635</v>
      </c>
      <c r="H222" s="38">
        <v>210.0</v>
      </c>
      <c r="I222" s="39"/>
      <c r="J222" s="40" t="s">
        <v>685</v>
      </c>
      <c r="K222" s="37">
        <f t="shared" si="3"/>
        <v>0.004739336493</v>
      </c>
      <c r="L222" s="38">
        <v>1.0</v>
      </c>
      <c r="M222" s="41"/>
      <c r="N222" s="42"/>
      <c r="O222" s="37" t="str">
        <f t="shared" si="4"/>
        <v/>
      </c>
      <c r="P222" s="43"/>
      <c r="Q222" s="41"/>
      <c r="R222" s="42"/>
      <c r="S222" s="37" t="str">
        <f t="shared" si="5"/>
        <v/>
      </c>
      <c r="T222" s="43"/>
      <c r="U222" s="41"/>
      <c r="V222" s="42"/>
      <c r="W222" s="37" t="str">
        <f t="shared" si="6"/>
        <v/>
      </c>
      <c r="X222" s="43"/>
      <c r="Y222" s="41"/>
      <c r="Z222" s="42"/>
      <c r="AA222" s="37" t="str">
        <f t="shared" si="8"/>
        <v/>
      </c>
      <c r="AB222" s="43"/>
      <c r="AE222" s="44"/>
    </row>
    <row r="223">
      <c r="A223" s="33">
        <v>31.0</v>
      </c>
      <c r="B223" s="34">
        <f t="shared" si="1"/>
        <v>212</v>
      </c>
      <c r="C223" s="35"/>
      <c r="D223" s="35" t="str">
        <f>VLOOKUP(A223,tmp!A$2:I$390,6,FALSE)</f>
        <v>Арбатско-Покровская</v>
      </c>
      <c r="E223" s="35">
        <v>1953.0</v>
      </c>
      <c r="F223" s="45" t="s">
        <v>686</v>
      </c>
      <c r="G223" s="37">
        <f t="shared" si="2"/>
        <v>0.9952830189</v>
      </c>
      <c r="H223" s="38">
        <v>211.0</v>
      </c>
      <c r="I223" s="39"/>
      <c r="J223" s="40" t="s">
        <v>687</v>
      </c>
      <c r="K223" s="37">
        <f t="shared" si="3"/>
        <v>0.004716981132</v>
      </c>
      <c r="L223" s="38">
        <v>1.0</v>
      </c>
      <c r="M223" s="41"/>
      <c r="N223" s="42"/>
      <c r="O223" s="37" t="str">
        <f t="shared" si="4"/>
        <v/>
      </c>
      <c r="P223" s="43"/>
      <c r="Q223" s="41"/>
      <c r="R223" s="42"/>
      <c r="S223" s="37" t="str">
        <f t="shared" si="5"/>
        <v/>
      </c>
      <c r="T223" s="43"/>
      <c r="U223" s="41"/>
      <c r="V223" s="42"/>
      <c r="W223" s="37" t="str">
        <f t="shared" si="6"/>
        <v/>
      </c>
      <c r="X223" s="43"/>
      <c r="Y223" s="41"/>
      <c r="Z223" s="42"/>
      <c r="AA223" s="37" t="str">
        <f t="shared" si="8"/>
        <v/>
      </c>
      <c r="AB223" s="43"/>
      <c r="AE223" s="44"/>
    </row>
    <row r="224">
      <c r="A224" s="33">
        <v>101.0</v>
      </c>
      <c r="B224" s="34">
        <f t="shared" si="1"/>
        <v>213</v>
      </c>
      <c r="C224" s="35"/>
      <c r="D224" s="35" t="str">
        <f>VLOOKUP(A224,tmp!A$2:I$390,6,FALSE)</f>
        <v>Серпуховско-Тимирязевская</v>
      </c>
      <c r="E224" s="35">
        <v>1991.0</v>
      </c>
      <c r="F224" s="45" t="s">
        <v>688</v>
      </c>
      <c r="G224" s="37">
        <f t="shared" si="2"/>
        <v>0.9953051643</v>
      </c>
      <c r="H224" s="38">
        <v>212.0</v>
      </c>
      <c r="I224" s="39"/>
      <c r="J224" s="40" t="s">
        <v>689</v>
      </c>
      <c r="K224" s="37">
        <f t="shared" si="3"/>
        <v>0.004694835681</v>
      </c>
      <c r="L224" s="38">
        <v>1.0</v>
      </c>
      <c r="M224" s="41"/>
      <c r="N224" s="42"/>
      <c r="O224" s="37" t="str">
        <f t="shared" si="4"/>
        <v/>
      </c>
      <c r="P224" s="43"/>
      <c r="Q224" s="41"/>
      <c r="R224" s="42"/>
      <c r="S224" s="37" t="str">
        <f t="shared" si="5"/>
        <v/>
      </c>
      <c r="T224" s="43"/>
      <c r="U224" s="41"/>
      <c r="V224" s="42"/>
      <c r="W224" s="37" t="str">
        <f t="shared" si="6"/>
        <v/>
      </c>
      <c r="X224" s="43"/>
      <c r="Y224" s="41"/>
      <c r="Z224" s="42"/>
      <c r="AA224" s="37" t="str">
        <f t="shared" si="8"/>
        <v/>
      </c>
      <c r="AB224" s="43"/>
      <c r="AE224" s="44"/>
    </row>
    <row r="225">
      <c r="A225" s="33">
        <v>137.0</v>
      </c>
      <c r="B225" s="34">
        <f t="shared" si="1"/>
        <v>213</v>
      </c>
      <c r="C225" s="35"/>
      <c r="D225" s="35" t="str">
        <f>VLOOKUP(A225,tmp!A$2:I$390,6,FALSE)</f>
        <v>Калужско-Рижская</v>
      </c>
      <c r="E225" s="35">
        <v>1962.0</v>
      </c>
      <c r="F225" s="45" t="s">
        <v>690</v>
      </c>
      <c r="G225" s="37">
        <f t="shared" si="2"/>
        <v>0.9953051643</v>
      </c>
      <c r="H225" s="38">
        <v>212.0</v>
      </c>
      <c r="I225" s="39"/>
      <c r="J225" s="40" t="s">
        <v>691</v>
      </c>
      <c r="K225" s="37">
        <f t="shared" si="3"/>
        <v>0.004694835681</v>
      </c>
      <c r="L225" s="38">
        <v>1.0</v>
      </c>
      <c r="M225" s="41"/>
      <c r="N225" s="42"/>
      <c r="O225" s="37" t="str">
        <f t="shared" si="4"/>
        <v/>
      </c>
      <c r="P225" s="43"/>
      <c r="Q225" s="41"/>
      <c r="R225" s="42"/>
      <c r="S225" s="37" t="str">
        <f t="shared" si="5"/>
        <v/>
      </c>
      <c r="T225" s="43"/>
      <c r="U225" s="41"/>
      <c r="V225" s="42"/>
      <c r="W225" s="37" t="str">
        <f t="shared" si="6"/>
        <v/>
      </c>
      <c r="X225" s="43"/>
      <c r="Y225" s="41"/>
      <c r="Z225" s="42"/>
      <c r="AA225" s="37" t="str">
        <f t="shared" si="8"/>
        <v/>
      </c>
      <c r="AB225" s="43"/>
      <c r="AE225" s="44"/>
    </row>
    <row r="226">
      <c r="A226" s="33">
        <v>94.0</v>
      </c>
      <c r="B226" s="34">
        <f t="shared" si="1"/>
        <v>213</v>
      </c>
      <c r="C226" s="35"/>
      <c r="D226" s="35" t="str">
        <f>VLOOKUP(A226,tmp!A$2:I$390,6,FALSE)</f>
        <v>Замоскворецкая</v>
      </c>
      <c r="E226" s="35">
        <v>1984.0</v>
      </c>
      <c r="F226" s="45" t="s">
        <v>692</v>
      </c>
      <c r="G226" s="37">
        <f t="shared" si="2"/>
        <v>0.9953051643</v>
      </c>
      <c r="H226" s="38">
        <v>212.0</v>
      </c>
      <c r="I226" s="39"/>
      <c r="J226" s="40" t="s">
        <v>693</v>
      </c>
      <c r="K226" s="37">
        <f t="shared" si="3"/>
        <v>0.004694835681</v>
      </c>
      <c r="L226" s="38">
        <v>1.0</v>
      </c>
      <c r="M226" s="41"/>
      <c r="N226" s="42"/>
      <c r="O226" s="37" t="str">
        <f t="shared" si="4"/>
        <v/>
      </c>
      <c r="P226" s="43"/>
      <c r="Q226" s="41"/>
      <c r="R226" s="42"/>
      <c r="S226" s="37" t="str">
        <f t="shared" si="5"/>
        <v/>
      </c>
      <c r="T226" s="43"/>
      <c r="U226" s="41"/>
      <c r="V226" s="42"/>
      <c r="W226" s="37" t="str">
        <f t="shared" si="6"/>
        <v/>
      </c>
      <c r="X226" s="43"/>
      <c r="Y226" s="41"/>
      <c r="Z226" s="42"/>
      <c r="AA226" s="37" t="str">
        <f t="shared" si="8"/>
        <v/>
      </c>
      <c r="AB226" s="43"/>
      <c r="AE226" s="44"/>
    </row>
    <row r="227">
      <c r="A227" s="33">
        <v>58.0</v>
      </c>
      <c r="B227" s="34">
        <f t="shared" si="1"/>
        <v>213</v>
      </c>
      <c r="C227" s="35"/>
      <c r="D227" s="35" t="str">
        <f>VLOOKUP(A227,tmp!A$2:I$390,6,FALSE)</f>
        <v>Таганско-Краснопресненская</v>
      </c>
      <c r="E227" s="35">
        <v>2014.0</v>
      </c>
      <c r="F227" s="45" t="s">
        <v>694</v>
      </c>
      <c r="G227" s="37">
        <f t="shared" si="2"/>
        <v>0.9953051643</v>
      </c>
      <c r="H227" s="38">
        <v>212.0</v>
      </c>
      <c r="I227" s="39"/>
      <c r="J227" s="40" t="s">
        <v>695</v>
      </c>
      <c r="K227" s="37">
        <f t="shared" si="3"/>
        <v>0.004694835681</v>
      </c>
      <c r="L227" s="38">
        <v>1.0</v>
      </c>
      <c r="M227" s="41"/>
      <c r="N227" s="42"/>
      <c r="O227" s="37" t="str">
        <f t="shared" si="4"/>
        <v/>
      </c>
      <c r="P227" s="43"/>
      <c r="Q227" s="41"/>
      <c r="R227" s="42"/>
      <c r="S227" s="37" t="str">
        <f t="shared" si="5"/>
        <v/>
      </c>
      <c r="T227" s="43"/>
      <c r="U227" s="41"/>
      <c r="V227" s="42"/>
      <c r="W227" s="37" t="str">
        <f t="shared" si="6"/>
        <v/>
      </c>
      <c r="X227" s="43"/>
      <c r="Y227" s="41"/>
      <c r="Z227" s="42"/>
      <c r="AA227" s="37" t="str">
        <f t="shared" si="8"/>
        <v/>
      </c>
      <c r="AB227" s="43"/>
      <c r="AE227" s="44"/>
    </row>
    <row r="228">
      <c r="A228" s="33">
        <v>71.0</v>
      </c>
      <c r="B228" s="34">
        <f t="shared" si="1"/>
        <v>213</v>
      </c>
      <c r="C228" s="35"/>
      <c r="D228" s="35" t="str">
        <f>VLOOKUP(A228,tmp!A$2:I$390,6,FALSE)</f>
        <v>Таганско-Краснопресненская</v>
      </c>
      <c r="E228" s="35">
        <v>1966.0</v>
      </c>
      <c r="F228" s="45" t="s">
        <v>696</v>
      </c>
      <c r="G228" s="37">
        <f t="shared" si="2"/>
        <v>0.9953051643</v>
      </c>
      <c r="H228" s="38">
        <v>212.0</v>
      </c>
      <c r="I228" s="39"/>
      <c r="J228" s="40" t="s">
        <v>697</v>
      </c>
      <c r="K228" s="37">
        <f t="shared" si="3"/>
        <v>0.004694835681</v>
      </c>
      <c r="L228" s="38">
        <v>1.0</v>
      </c>
      <c r="M228" s="41"/>
      <c r="N228" s="42"/>
      <c r="O228" s="37" t="str">
        <f t="shared" si="4"/>
        <v/>
      </c>
      <c r="P228" s="43"/>
      <c r="Q228" s="41"/>
      <c r="R228" s="42"/>
      <c r="S228" s="37" t="str">
        <f t="shared" si="5"/>
        <v/>
      </c>
      <c r="T228" s="43"/>
      <c r="U228" s="41"/>
      <c r="V228" s="42"/>
      <c r="W228" s="37" t="str">
        <f t="shared" si="6"/>
        <v/>
      </c>
      <c r="X228" s="43"/>
      <c r="Y228" s="41"/>
      <c r="Z228" s="42"/>
      <c r="AA228" s="37" t="str">
        <f t="shared" si="8"/>
        <v/>
      </c>
      <c r="AB228" s="43"/>
      <c r="AE228" s="44"/>
    </row>
    <row r="229">
      <c r="A229" s="33">
        <v>554.0</v>
      </c>
      <c r="B229" s="34">
        <f t="shared" si="1"/>
        <v>213</v>
      </c>
      <c r="C229" s="35"/>
      <c r="D229" s="35" t="str">
        <f>VLOOKUP(A229,tmp!A$2:I$390,6,FALSE)</f>
        <v>Троицкая</v>
      </c>
      <c r="E229" s="35">
        <v>2025.0</v>
      </c>
      <c r="F229" s="45" t="s">
        <v>698</v>
      </c>
      <c r="G229" s="37">
        <f t="shared" si="2"/>
        <v>0.9953051643</v>
      </c>
      <c r="H229" s="38">
        <v>212.0</v>
      </c>
      <c r="I229" s="39"/>
      <c r="J229" s="40" t="s">
        <v>699</v>
      </c>
      <c r="K229" s="37">
        <f t="shared" si="3"/>
        <v>0.004694835681</v>
      </c>
      <c r="L229" s="38">
        <v>1.0</v>
      </c>
      <c r="M229" s="41"/>
      <c r="N229" s="42"/>
      <c r="O229" s="37" t="str">
        <f t="shared" si="4"/>
        <v/>
      </c>
      <c r="P229" s="43"/>
      <c r="Q229" s="41"/>
      <c r="R229" s="42"/>
      <c r="S229" s="37" t="str">
        <f t="shared" si="5"/>
        <v/>
      </c>
      <c r="T229" s="43"/>
      <c r="U229" s="41"/>
      <c r="V229" s="42"/>
      <c r="W229" s="37" t="str">
        <f t="shared" si="6"/>
        <v/>
      </c>
      <c r="X229" s="43"/>
      <c r="Y229" s="41"/>
      <c r="Z229" s="42"/>
      <c r="AA229" s="37" t="str">
        <f t="shared" si="8"/>
        <v/>
      </c>
      <c r="AB229" s="43"/>
      <c r="AE229" s="44"/>
    </row>
    <row r="230">
      <c r="A230" s="33">
        <v>74.0</v>
      </c>
      <c r="B230" s="34">
        <f t="shared" si="1"/>
        <v>214</v>
      </c>
      <c r="C230" s="35"/>
      <c r="D230" s="35" t="str">
        <f>VLOOKUP(A230,tmp!A$2:I$390,6,FALSE)</f>
        <v>Таганско-Краснопресненская</v>
      </c>
      <c r="E230" s="35">
        <v>1989.0</v>
      </c>
      <c r="F230" s="45" t="s">
        <v>700</v>
      </c>
      <c r="G230" s="37">
        <f t="shared" si="2"/>
        <v>0.9953271028</v>
      </c>
      <c r="H230" s="38">
        <v>213.0</v>
      </c>
      <c r="I230" s="39"/>
      <c r="J230" s="40" t="s">
        <v>701</v>
      </c>
      <c r="K230" s="37">
        <f t="shared" si="3"/>
        <v>0.004672897196</v>
      </c>
      <c r="L230" s="38">
        <v>1.0</v>
      </c>
      <c r="M230" s="41"/>
      <c r="N230" s="42"/>
      <c r="O230" s="37" t="str">
        <f t="shared" si="4"/>
        <v/>
      </c>
      <c r="P230" s="43"/>
      <c r="Q230" s="41"/>
      <c r="R230" s="42"/>
      <c r="S230" s="37" t="str">
        <f t="shared" si="5"/>
        <v/>
      </c>
      <c r="T230" s="43"/>
      <c r="U230" s="41"/>
      <c r="V230" s="42"/>
      <c r="W230" s="37" t="str">
        <f t="shared" si="6"/>
        <v/>
      </c>
      <c r="X230" s="43"/>
      <c r="Y230" s="41"/>
      <c r="Z230" s="42"/>
      <c r="AA230" s="37" t="str">
        <f t="shared" si="8"/>
        <v/>
      </c>
      <c r="AB230" s="43"/>
      <c r="AE230" s="44"/>
    </row>
    <row r="231">
      <c r="A231" s="33">
        <v>242.0</v>
      </c>
      <c r="B231" s="34">
        <f t="shared" si="1"/>
        <v>215</v>
      </c>
      <c r="C231" s="35"/>
      <c r="D231" s="35" t="str">
        <f>VLOOKUP(A231,tmp!A$2:I$390,6,FALSE)</f>
        <v>Солнцевская</v>
      </c>
      <c r="E231" s="35">
        <v>2017.0</v>
      </c>
      <c r="F231" s="45" t="s">
        <v>702</v>
      </c>
      <c r="G231" s="37">
        <f t="shared" si="2"/>
        <v>0.9953488372</v>
      </c>
      <c r="H231" s="38">
        <v>214.0</v>
      </c>
      <c r="I231" s="39"/>
      <c r="J231" s="40" t="s">
        <v>703</v>
      </c>
      <c r="K231" s="37">
        <f t="shared" si="3"/>
        <v>0.004651162791</v>
      </c>
      <c r="L231" s="38">
        <v>1.0</v>
      </c>
      <c r="M231" s="41"/>
      <c r="N231" s="42"/>
      <c r="O231" s="37" t="str">
        <f t="shared" si="4"/>
        <v/>
      </c>
      <c r="P231" s="43"/>
      <c r="Q231" s="41"/>
      <c r="R231" s="42"/>
      <c r="S231" s="37" t="str">
        <f t="shared" si="5"/>
        <v/>
      </c>
      <c r="T231" s="43"/>
      <c r="U231" s="41"/>
      <c r="V231" s="42"/>
      <c r="W231" s="37" t="str">
        <f t="shared" si="6"/>
        <v/>
      </c>
      <c r="X231" s="43"/>
      <c r="Y231" s="41"/>
      <c r="Z231" s="42"/>
      <c r="AA231" s="37" t="str">
        <f t="shared" si="8"/>
        <v/>
      </c>
      <c r="AB231" s="43"/>
      <c r="AE231" s="44"/>
    </row>
    <row r="232">
      <c r="A232" s="33">
        <v>25.0</v>
      </c>
      <c r="B232" s="34">
        <f t="shared" si="1"/>
        <v>217</v>
      </c>
      <c r="C232" s="35"/>
      <c r="D232" s="35" t="str">
        <f>VLOOKUP(A232,tmp!A$2:I$390,6,FALSE)</f>
        <v>Арбатско-Покровская</v>
      </c>
      <c r="E232" s="35">
        <v>1989.0</v>
      </c>
      <c r="F232" s="45" t="s">
        <v>704</v>
      </c>
      <c r="G232" s="37">
        <f t="shared" si="2"/>
        <v>0.9953917051</v>
      </c>
      <c r="H232" s="38">
        <v>216.0</v>
      </c>
      <c r="I232" s="39"/>
      <c r="J232" s="40" t="s">
        <v>705</v>
      </c>
      <c r="K232" s="37">
        <f t="shared" si="3"/>
        <v>0.004608294931</v>
      </c>
      <c r="L232" s="38">
        <v>1.0</v>
      </c>
      <c r="M232" s="41"/>
      <c r="N232" s="42"/>
      <c r="O232" s="37" t="str">
        <f t="shared" si="4"/>
        <v/>
      </c>
      <c r="P232" s="43"/>
      <c r="Q232" s="41"/>
      <c r="R232" s="42"/>
      <c r="S232" s="37" t="str">
        <f t="shared" si="5"/>
        <v/>
      </c>
      <c r="T232" s="43"/>
      <c r="U232" s="41"/>
      <c r="V232" s="42"/>
      <c r="W232" s="37" t="str">
        <f t="shared" si="6"/>
        <v/>
      </c>
      <c r="X232" s="43"/>
      <c r="Y232" s="41"/>
      <c r="Z232" s="42"/>
      <c r="AA232" s="37" t="str">
        <f t="shared" si="8"/>
        <v/>
      </c>
      <c r="AB232" s="43"/>
      <c r="AE232" s="44"/>
    </row>
    <row r="233">
      <c r="A233" s="33">
        <v>534.0</v>
      </c>
      <c r="B233" s="34">
        <f t="shared" si="1"/>
        <v>210</v>
      </c>
      <c r="C233" s="35"/>
      <c r="D233" s="35" t="str">
        <f>VLOOKUP(A233,tmp!A$2:I$390,6,FALSE)</f>
        <v>Солнцевская</v>
      </c>
      <c r="E233" s="35">
        <v>2023.0</v>
      </c>
      <c r="F233" s="45" t="s">
        <v>706</v>
      </c>
      <c r="G233" s="37">
        <f t="shared" si="2"/>
        <v>1</v>
      </c>
      <c r="H233" s="38">
        <v>210.0</v>
      </c>
      <c r="I233" s="41"/>
      <c r="J233" s="42"/>
      <c r="K233" s="37" t="str">
        <f t="shared" si="3"/>
        <v/>
      </c>
      <c r="L233" s="43"/>
      <c r="M233" s="41"/>
      <c r="N233" s="42"/>
      <c r="O233" s="37" t="str">
        <f t="shared" si="4"/>
        <v/>
      </c>
      <c r="P233" s="43"/>
      <c r="Q233" s="41"/>
      <c r="R233" s="42"/>
      <c r="S233" s="37" t="str">
        <f t="shared" si="5"/>
        <v/>
      </c>
      <c r="T233" s="43"/>
      <c r="U233" s="41"/>
      <c r="V233" s="42"/>
      <c r="W233" s="37" t="str">
        <f t="shared" si="6"/>
        <v/>
      </c>
      <c r="X233" s="43"/>
      <c r="Y233" s="41"/>
      <c r="Z233" s="42"/>
      <c r="AA233" s="37" t="str">
        <f t="shared" si="8"/>
        <v/>
      </c>
      <c r="AB233" s="43"/>
      <c r="AE233" s="44"/>
    </row>
    <row r="234">
      <c r="A234" s="33">
        <v>157.0</v>
      </c>
      <c r="B234" s="34">
        <f t="shared" si="1"/>
        <v>208</v>
      </c>
      <c r="C234" s="35"/>
      <c r="D234" s="35" t="str">
        <f>VLOOKUP(A234,tmp!A$2:I$390,6,FALSE)</f>
        <v>Люблинско-Дмитровская</v>
      </c>
      <c r="E234" s="35">
        <v>1995.0</v>
      </c>
      <c r="F234" s="45" t="s">
        <v>707</v>
      </c>
      <c r="G234" s="37">
        <f t="shared" si="2"/>
        <v>1</v>
      </c>
      <c r="H234" s="38">
        <v>208.0</v>
      </c>
      <c r="I234" s="41"/>
      <c r="J234" s="42"/>
      <c r="K234" s="37" t="str">
        <f t="shared" si="3"/>
        <v/>
      </c>
      <c r="L234" s="43"/>
      <c r="M234" s="41"/>
      <c r="N234" s="42"/>
      <c r="O234" s="37" t="str">
        <f t="shared" si="4"/>
        <v/>
      </c>
      <c r="P234" s="43"/>
      <c r="Q234" s="41"/>
      <c r="R234" s="42"/>
      <c r="S234" s="37" t="str">
        <f t="shared" si="5"/>
        <v/>
      </c>
      <c r="T234" s="43"/>
      <c r="U234" s="41"/>
      <c r="V234" s="42"/>
      <c r="W234" s="37" t="str">
        <f t="shared" si="6"/>
        <v/>
      </c>
      <c r="X234" s="43"/>
      <c r="Y234" s="41"/>
      <c r="Z234" s="42"/>
      <c r="AA234" s="37" t="str">
        <f t="shared" si="8"/>
        <v/>
      </c>
      <c r="AB234" s="43"/>
      <c r="AE234" s="44"/>
    </row>
    <row r="235">
      <c r="A235" s="33">
        <v>336.0</v>
      </c>
      <c r="B235" s="34">
        <f t="shared" si="1"/>
        <v>203</v>
      </c>
      <c r="C235" s="35"/>
      <c r="D235" s="35" t="str">
        <f>VLOOKUP(A235,tmp!A$2:I$390,6,FALSE)</f>
        <v>МЦД-1</v>
      </c>
      <c r="E235" s="35">
        <v>2019.0</v>
      </c>
      <c r="F235" s="45" t="s">
        <v>708</v>
      </c>
      <c r="G235" s="37">
        <f t="shared" si="2"/>
        <v>1</v>
      </c>
      <c r="H235" s="38">
        <v>203.0</v>
      </c>
      <c r="I235" s="41"/>
      <c r="J235" s="42"/>
      <c r="K235" s="37" t="str">
        <f t="shared" si="3"/>
        <v/>
      </c>
      <c r="L235" s="43"/>
      <c r="M235" s="41"/>
      <c r="N235" s="42"/>
      <c r="O235" s="37" t="str">
        <f t="shared" si="4"/>
        <v/>
      </c>
      <c r="P235" s="43"/>
      <c r="Q235" s="41"/>
      <c r="R235" s="42"/>
      <c r="S235" s="37" t="str">
        <f t="shared" si="5"/>
        <v/>
      </c>
      <c r="T235" s="43"/>
      <c r="U235" s="41"/>
      <c r="V235" s="42"/>
      <c r="W235" s="37" t="str">
        <f t="shared" si="6"/>
        <v/>
      </c>
      <c r="X235" s="43"/>
      <c r="Y235" s="41"/>
      <c r="Z235" s="42"/>
      <c r="AA235" s="37" t="str">
        <f t="shared" si="8"/>
        <v/>
      </c>
      <c r="AB235" s="43"/>
      <c r="AE235" s="44"/>
    </row>
    <row r="236">
      <c r="A236" s="33">
        <v>223.0</v>
      </c>
      <c r="B236" s="34">
        <f t="shared" si="1"/>
        <v>211</v>
      </c>
      <c r="C236" s="35"/>
      <c r="D236" s="35" t="str">
        <f>VLOOKUP(A236,tmp!A$2:I$390,6,FALSE)</f>
        <v>МЦК</v>
      </c>
      <c r="E236" s="35">
        <v>2016.0</v>
      </c>
      <c r="F236" s="45" t="s">
        <v>709</v>
      </c>
      <c r="G236" s="37">
        <f t="shared" si="2"/>
        <v>1</v>
      </c>
      <c r="H236" s="38">
        <v>211.0</v>
      </c>
      <c r="I236" s="41"/>
      <c r="J236" s="42"/>
      <c r="K236" s="37" t="str">
        <f t="shared" si="3"/>
        <v/>
      </c>
      <c r="L236" s="43"/>
      <c r="M236" s="41"/>
      <c r="N236" s="42"/>
      <c r="O236" s="37" t="str">
        <f t="shared" si="4"/>
        <v/>
      </c>
      <c r="P236" s="43"/>
      <c r="Q236" s="41"/>
      <c r="R236" s="42"/>
      <c r="S236" s="37" t="str">
        <f t="shared" si="5"/>
        <v/>
      </c>
      <c r="T236" s="43"/>
      <c r="U236" s="41"/>
      <c r="V236" s="42"/>
      <c r="W236" s="37" t="str">
        <f t="shared" si="6"/>
        <v/>
      </c>
      <c r="X236" s="43"/>
      <c r="Y236" s="41"/>
      <c r="Z236" s="42"/>
      <c r="AA236" s="37" t="str">
        <f t="shared" si="8"/>
        <v/>
      </c>
      <c r="AB236" s="43"/>
      <c r="AE236" s="44"/>
    </row>
    <row r="237">
      <c r="A237" s="33">
        <v>66.0</v>
      </c>
      <c r="B237" s="34">
        <f t="shared" si="1"/>
        <v>197</v>
      </c>
      <c r="C237" s="35"/>
      <c r="D237" s="35" t="str">
        <f>VLOOKUP(A237,tmp!A$2:I$390,6,FALSE)</f>
        <v>Таганско-Краснопресненская</v>
      </c>
      <c r="E237" s="35">
        <v>1975.0</v>
      </c>
      <c r="F237" s="45" t="s">
        <v>710</v>
      </c>
      <c r="G237" s="37">
        <f t="shared" si="2"/>
        <v>1</v>
      </c>
      <c r="H237" s="38">
        <v>197.0</v>
      </c>
      <c r="I237" s="41"/>
      <c r="J237" s="42"/>
      <c r="K237" s="37" t="str">
        <f t="shared" si="3"/>
        <v/>
      </c>
      <c r="L237" s="43"/>
      <c r="M237" s="41"/>
      <c r="N237" s="42"/>
      <c r="O237" s="37" t="str">
        <f t="shared" si="4"/>
        <v/>
      </c>
      <c r="P237" s="43"/>
      <c r="Q237" s="41"/>
      <c r="R237" s="42"/>
      <c r="S237" s="37" t="str">
        <f t="shared" si="5"/>
        <v/>
      </c>
      <c r="T237" s="43"/>
      <c r="U237" s="41"/>
      <c r="V237" s="42"/>
      <c r="W237" s="37" t="str">
        <f t="shared" si="6"/>
        <v/>
      </c>
      <c r="X237" s="43"/>
      <c r="Y237" s="41"/>
      <c r="Z237" s="42"/>
      <c r="AA237" s="37" t="str">
        <f t="shared" si="8"/>
        <v/>
      </c>
      <c r="AB237" s="43"/>
      <c r="AE237" s="44"/>
    </row>
    <row r="238">
      <c r="A238" s="33">
        <v>34.0</v>
      </c>
      <c r="B238" s="34">
        <f t="shared" si="1"/>
        <v>224</v>
      </c>
      <c r="C238" s="35"/>
      <c r="D238" s="35" t="str">
        <f>VLOOKUP(A238,tmp!A$2:I$390,6,FALSE)</f>
        <v>Арбатско-Покровская</v>
      </c>
      <c r="E238" s="35">
        <v>1938.0</v>
      </c>
      <c r="F238" s="45" t="s">
        <v>711</v>
      </c>
      <c r="G238" s="37">
        <f t="shared" si="2"/>
        <v>1</v>
      </c>
      <c r="H238" s="38">
        <v>224.0</v>
      </c>
      <c r="I238" s="41"/>
      <c r="J238" s="42"/>
      <c r="K238" s="37" t="str">
        <f t="shared" si="3"/>
        <v/>
      </c>
      <c r="L238" s="43"/>
      <c r="M238" s="41"/>
      <c r="N238" s="42"/>
      <c r="O238" s="37" t="str">
        <f t="shared" si="4"/>
        <v/>
      </c>
      <c r="P238" s="43"/>
      <c r="Q238" s="41"/>
      <c r="R238" s="42"/>
      <c r="S238" s="37" t="str">
        <f t="shared" si="5"/>
        <v/>
      </c>
      <c r="T238" s="43"/>
      <c r="U238" s="41"/>
      <c r="V238" s="42"/>
      <c r="W238" s="37" t="str">
        <f t="shared" si="6"/>
        <v/>
      </c>
      <c r="X238" s="43"/>
      <c r="Y238" s="41"/>
      <c r="Z238" s="42"/>
      <c r="AA238" s="37" t="str">
        <f t="shared" si="8"/>
        <v/>
      </c>
      <c r="AB238" s="43"/>
      <c r="AE238" s="44"/>
    </row>
    <row r="239">
      <c r="A239" s="33">
        <v>320.0</v>
      </c>
      <c r="B239" s="34">
        <f t="shared" si="1"/>
        <v>204</v>
      </c>
      <c r="C239" s="35"/>
      <c r="D239" s="35" t="str">
        <f>VLOOKUP(A239,tmp!A$2:I$390,6,FALSE)</f>
        <v>МЦД-1</v>
      </c>
      <c r="E239" s="35">
        <v>2019.0</v>
      </c>
      <c r="F239" s="45" t="s">
        <v>712</v>
      </c>
      <c r="G239" s="37">
        <f t="shared" si="2"/>
        <v>1</v>
      </c>
      <c r="H239" s="38">
        <v>204.0</v>
      </c>
      <c r="I239" s="41"/>
      <c r="J239" s="42"/>
      <c r="K239" s="37" t="str">
        <f t="shared" si="3"/>
        <v/>
      </c>
      <c r="L239" s="43"/>
      <c r="M239" s="41"/>
      <c r="N239" s="42"/>
      <c r="O239" s="37" t="str">
        <f t="shared" si="4"/>
        <v/>
      </c>
      <c r="P239" s="43"/>
      <c r="Q239" s="41"/>
      <c r="R239" s="42"/>
      <c r="S239" s="37" t="str">
        <f t="shared" si="5"/>
        <v/>
      </c>
      <c r="T239" s="43"/>
      <c r="U239" s="41"/>
      <c r="V239" s="42"/>
      <c r="W239" s="37" t="str">
        <f t="shared" si="6"/>
        <v/>
      </c>
      <c r="X239" s="43"/>
      <c r="Y239" s="41"/>
      <c r="Z239" s="42"/>
      <c r="AA239" s="37" t="str">
        <f t="shared" si="8"/>
        <v/>
      </c>
      <c r="AB239" s="43"/>
      <c r="AE239" s="44"/>
    </row>
    <row r="240">
      <c r="A240" s="33">
        <v>222.0</v>
      </c>
      <c r="B240" s="34">
        <f t="shared" si="1"/>
        <v>204</v>
      </c>
      <c r="C240" s="35"/>
      <c r="D240" s="35" t="str">
        <f>VLOOKUP(A240,tmp!A$2:I$390,6,FALSE)</f>
        <v>МЦК</v>
      </c>
      <c r="E240" s="35">
        <v>2016.0</v>
      </c>
      <c r="F240" s="65" t="s">
        <v>713</v>
      </c>
      <c r="G240" s="37">
        <f t="shared" si="2"/>
        <v>1</v>
      </c>
      <c r="H240" s="38">
        <v>204.0</v>
      </c>
      <c r="I240" s="41"/>
      <c r="J240" s="42"/>
      <c r="K240" s="37" t="str">
        <f t="shared" si="3"/>
        <v/>
      </c>
      <c r="L240" s="43"/>
      <c r="M240" s="41"/>
      <c r="N240" s="42"/>
      <c r="O240" s="37" t="str">
        <f t="shared" si="4"/>
        <v/>
      </c>
      <c r="P240" s="43"/>
      <c r="Q240" s="41"/>
      <c r="R240" s="42"/>
      <c r="S240" s="37" t="str">
        <f t="shared" si="5"/>
        <v/>
      </c>
      <c r="T240" s="43"/>
      <c r="U240" s="41"/>
      <c r="V240" s="42"/>
      <c r="W240" s="37" t="str">
        <f t="shared" si="6"/>
        <v/>
      </c>
      <c r="X240" s="43"/>
      <c r="Y240" s="41"/>
      <c r="Z240" s="42"/>
      <c r="AA240" s="37" t="str">
        <f t="shared" si="8"/>
        <v/>
      </c>
      <c r="AB240" s="43"/>
      <c r="AE240" s="44"/>
    </row>
    <row r="241">
      <c r="A241" s="33">
        <v>110.0</v>
      </c>
      <c r="B241" s="34">
        <f t="shared" si="1"/>
        <v>209</v>
      </c>
      <c r="C241" s="35"/>
      <c r="D241" s="35" t="str">
        <f>VLOOKUP(A241,tmp!A$2:I$390,6,FALSE)</f>
        <v>Серпуховско-Тимирязевская</v>
      </c>
      <c r="E241" s="35">
        <v>1986.0</v>
      </c>
      <c r="F241" s="45" t="s">
        <v>714</v>
      </c>
      <c r="G241" s="37">
        <f t="shared" si="2"/>
        <v>1</v>
      </c>
      <c r="H241" s="38">
        <v>209.0</v>
      </c>
      <c r="I241" s="41"/>
      <c r="J241" s="42"/>
      <c r="K241" s="37" t="str">
        <f t="shared" si="3"/>
        <v/>
      </c>
      <c r="L241" s="43"/>
      <c r="M241" s="41"/>
      <c r="N241" s="42"/>
      <c r="O241" s="37" t="str">
        <f t="shared" si="4"/>
        <v/>
      </c>
      <c r="P241" s="43"/>
      <c r="Q241" s="41"/>
      <c r="R241" s="42"/>
      <c r="S241" s="37" t="str">
        <f t="shared" si="5"/>
        <v/>
      </c>
      <c r="T241" s="43"/>
      <c r="U241" s="41"/>
      <c r="V241" s="42"/>
      <c r="W241" s="37" t="str">
        <f t="shared" si="6"/>
        <v/>
      </c>
      <c r="X241" s="43"/>
      <c r="Y241" s="41"/>
      <c r="Z241" s="42"/>
      <c r="AA241" s="37" t="str">
        <f t="shared" si="8"/>
        <v/>
      </c>
      <c r="AB241" s="43"/>
      <c r="AE241" s="44"/>
    </row>
    <row r="242">
      <c r="A242" s="33">
        <v>119.0</v>
      </c>
      <c r="B242" s="34">
        <f t="shared" si="1"/>
        <v>209</v>
      </c>
      <c r="C242" s="35"/>
      <c r="D242" s="35" t="str">
        <f>VLOOKUP(A242,tmp!A$2:I$390,6,FALSE)</f>
        <v>Серпуховско-Тимирязевская</v>
      </c>
      <c r="E242" s="35">
        <v>1985.0</v>
      </c>
      <c r="F242" s="45" t="s">
        <v>715</v>
      </c>
      <c r="G242" s="37">
        <f t="shared" si="2"/>
        <v>1</v>
      </c>
      <c r="H242" s="38">
        <v>209.0</v>
      </c>
      <c r="I242" s="41"/>
      <c r="J242" s="42"/>
      <c r="K242" s="37" t="str">
        <f t="shared" si="3"/>
        <v/>
      </c>
      <c r="L242" s="43"/>
      <c r="M242" s="41"/>
      <c r="N242" s="42"/>
      <c r="O242" s="37" t="str">
        <f t="shared" si="4"/>
        <v/>
      </c>
      <c r="P242" s="43"/>
      <c r="Q242" s="41"/>
      <c r="R242" s="42"/>
      <c r="S242" s="37" t="str">
        <f t="shared" si="5"/>
        <v/>
      </c>
      <c r="T242" s="43"/>
      <c r="U242" s="41"/>
      <c r="V242" s="42"/>
      <c r="W242" s="37" t="str">
        <f t="shared" si="6"/>
        <v/>
      </c>
      <c r="X242" s="43"/>
      <c r="Y242" s="41"/>
      <c r="Z242" s="42"/>
      <c r="AA242" s="37" t="str">
        <f t="shared" si="8"/>
        <v/>
      </c>
      <c r="AB242" s="43"/>
      <c r="AE242" s="44"/>
    </row>
  </sheetData>
  <conditionalFormatting sqref="R1">
    <cfRule type="expression" dxfId="0" priority="1">
      <formula>(T2=3)</formula>
    </cfRule>
  </conditionalFormatting>
  <conditionalFormatting sqref="R1">
    <cfRule type="expression" dxfId="1" priority="2">
      <formula>(T2=2)</formula>
    </cfRule>
  </conditionalFormatting>
  <conditionalFormatting sqref="R1">
    <cfRule type="expression" dxfId="2" priority="3">
      <formula>(T2=1)</formula>
    </cfRule>
  </conditionalFormatting>
  <conditionalFormatting sqref="K1:K242 O1:O242 S1:S242 W1:W242 AA1:AA242">
    <cfRule type="colorScale" priority="4">
      <colorScale>
        <cfvo type="min"/>
        <cfvo type="max"/>
        <color rgb="FFFFFFFF"/>
        <color rgb="FFE67C73"/>
      </colorScale>
    </cfRule>
  </conditionalFormatting>
  <conditionalFormatting sqref="N1:N242">
    <cfRule type="expression" dxfId="2" priority="5">
      <formula>(P1=1)</formula>
    </cfRule>
  </conditionalFormatting>
  <conditionalFormatting sqref="R3:R242">
    <cfRule type="expression" dxfId="2" priority="6">
      <formula>(T3=1)</formula>
    </cfRule>
  </conditionalFormatting>
  <conditionalFormatting sqref="V1:V242">
    <cfRule type="expression" dxfId="2" priority="7">
      <formula>(X1=1)</formula>
    </cfRule>
  </conditionalFormatting>
  <conditionalFormatting sqref="Z1:Z242">
    <cfRule type="expression" dxfId="3" priority="8">
      <formula>(AB1=1)</formula>
    </cfRule>
  </conditionalFormatting>
  <conditionalFormatting sqref="J1:J242">
    <cfRule type="expression" dxfId="3" priority="9">
      <formula>(L1=1)</formula>
    </cfRule>
  </conditionalFormatting>
  <conditionalFormatting sqref="J1:J242">
    <cfRule type="expression" dxfId="1" priority="10">
      <formula>(L1=2)</formula>
    </cfRule>
  </conditionalFormatting>
  <conditionalFormatting sqref="N1:N242">
    <cfRule type="expression" dxfId="1" priority="11">
      <formula>(P1=2)</formula>
    </cfRule>
  </conditionalFormatting>
  <conditionalFormatting sqref="R3:R242">
    <cfRule type="expression" dxfId="1" priority="12">
      <formula>(T3=2)</formula>
    </cfRule>
  </conditionalFormatting>
  <conditionalFormatting sqref="V1:V242">
    <cfRule type="expression" dxfId="1" priority="13">
      <formula>(X1=2)</formula>
    </cfRule>
  </conditionalFormatting>
  <conditionalFormatting sqref="J1:J242">
    <cfRule type="expression" dxfId="0" priority="14">
      <formula>(L1=3)</formula>
    </cfRule>
  </conditionalFormatting>
  <conditionalFormatting sqref="N1:N242">
    <cfRule type="expression" dxfId="0" priority="15">
      <formula>(P1=3)</formula>
    </cfRule>
  </conditionalFormatting>
  <conditionalFormatting sqref="R3:R242">
    <cfRule type="expression" dxfId="0" priority="16">
      <formula>(T3=3)</formula>
    </cfRule>
  </conditionalFormatting>
  <conditionalFormatting sqref="G1:G242">
    <cfRule type="colorScale" priority="17">
      <colorScale>
        <cfvo type="formula" val="0"/>
        <cfvo type="max"/>
        <color rgb="FFE67C73"/>
        <color rgb="FFFFFFFF"/>
      </colorScale>
    </cfRule>
  </conditionalFormatting>
  <conditionalFormatting sqref="E3:E242">
    <cfRule type="colorScale" priority="18">
      <colorScale>
        <cfvo type="formula" val="1943"/>
        <cfvo type="formula" val="2000"/>
        <cfvo type="max"/>
        <color rgb="FFFFFFFF"/>
        <color rgb="FFDBEBD4"/>
        <color rgb="FF93C47D"/>
      </colorScale>
    </cfRule>
  </conditionalFormatting>
  <hyperlinks>
    <hyperlink r:id="rId2" ref="R1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3.0"/>
    <col customWidth="1" min="3" max="3" width="23.63"/>
  </cols>
  <sheetData>
    <row r="1">
      <c r="A1" s="67" t="s">
        <v>4</v>
      </c>
      <c r="B1" s="67" t="s">
        <v>716</v>
      </c>
      <c r="C1" s="68" t="s">
        <v>717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69">
        <v>1.0</v>
      </c>
      <c r="B2" s="70">
        <v>1.0</v>
      </c>
      <c r="C2" s="71" t="s">
        <v>718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>
      <c r="A3" s="69">
        <v>2.0</v>
      </c>
      <c r="B3" s="72">
        <v>2.0</v>
      </c>
      <c r="C3" s="71" t="s">
        <v>719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>
      <c r="A4" s="69">
        <v>3.0</v>
      </c>
      <c r="B4" s="73">
        <v>3.0</v>
      </c>
      <c r="C4" s="71" t="s">
        <v>720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>
      <c r="A5" s="69">
        <v>4.0</v>
      </c>
      <c r="B5" s="74">
        <v>4.0</v>
      </c>
      <c r="C5" s="71" t="s">
        <v>721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>
      <c r="A6" s="69">
        <v>5.0</v>
      </c>
      <c r="B6" s="75">
        <v>5.0</v>
      </c>
      <c r="C6" s="71" t="s">
        <v>722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>
      <c r="A7" s="69">
        <v>6.0</v>
      </c>
      <c r="B7" s="76">
        <v>6.0</v>
      </c>
      <c r="C7" s="71" t="s">
        <v>723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>
      <c r="A8" s="69">
        <v>7.0</v>
      </c>
      <c r="B8" s="77">
        <v>7.0</v>
      </c>
      <c r="C8" s="71" t="s">
        <v>724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>
      <c r="A9" s="69">
        <v>8.0</v>
      </c>
      <c r="B9" s="78">
        <v>8.0</v>
      </c>
      <c r="C9" s="71" t="s">
        <v>725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>
      <c r="A10" s="69">
        <v>9.0</v>
      </c>
      <c r="B10" s="79">
        <v>9.0</v>
      </c>
      <c r="C10" s="71" t="s">
        <v>726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>
      <c r="A11" s="69">
        <v>10.0</v>
      </c>
      <c r="B11" s="80">
        <v>10.0</v>
      </c>
      <c r="C11" s="71" t="s">
        <v>727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>
      <c r="A12" s="69">
        <v>11.0</v>
      </c>
      <c r="B12" s="81">
        <v>11.0</v>
      </c>
      <c r="C12" s="71" t="s">
        <v>728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>
      <c r="A13" s="69">
        <v>12.0</v>
      </c>
      <c r="B13" s="74">
        <v>12.0</v>
      </c>
      <c r="C13" s="71" t="s">
        <v>729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>
      <c r="A14" s="69">
        <v>13.0</v>
      </c>
      <c r="B14" s="69"/>
      <c r="C14" s="69" t="s">
        <v>730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>
      <c r="A15" s="69">
        <v>20.0</v>
      </c>
      <c r="B15" s="70">
        <v>14.0</v>
      </c>
      <c r="C15" s="69" t="s">
        <v>731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>
      <c r="A16" s="69">
        <v>21.0</v>
      </c>
      <c r="B16" s="81">
        <v>11.0</v>
      </c>
      <c r="C16" s="71" t="s">
        <v>728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>
      <c r="A17" s="69">
        <v>24.0</v>
      </c>
      <c r="B17" s="69">
        <v>15.0</v>
      </c>
      <c r="C17" s="71" t="s">
        <v>732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>
      <c r="A18" s="69">
        <v>27.0</v>
      </c>
      <c r="B18" s="78" t="s">
        <v>733</v>
      </c>
      <c r="C18" s="71" t="s">
        <v>734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>
      <c r="A19" s="69">
        <v>28.0</v>
      </c>
      <c r="B19" s="69"/>
      <c r="C19" s="69" t="s">
        <v>735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>
      <c r="A20" s="69">
        <v>29.0</v>
      </c>
      <c r="B20" s="69"/>
      <c r="C20" s="69" t="s">
        <v>736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>
      <c r="A21" s="69">
        <v>33.0</v>
      </c>
      <c r="B21" s="69"/>
      <c r="C21" s="71" t="s">
        <v>737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7" t="s">
        <v>4</v>
      </c>
      <c r="B1" s="67" t="s">
        <v>738</v>
      </c>
      <c r="C1" s="67" t="s">
        <v>739</v>
      </c>
      <c r="D1" s="82" t="s">
        <v>740</v>
      </c>
      <c r="E1" s="67" t="s">
        <v>741</v>
      </c>
      <c r="F1" s="67"/>
      <c r="G1" s="68" t="s">
        <v>742</v>
      </c>
      <c r="H1" s="67" t="s">
        <v>743</v>
      </c>
      <c r="I1" s="67" t="s">
        <v>744</v>
      </c>
    </row>
    <row r="2">
      <c r="A2" s="83">
        <v>178.0</v>
      </c>
      <c r="B2" s="84" t="s">
        <v>745</v>
      </c>
      <c r="C2" s="69" t="s">
        <v>746</v>
      </c>
      <c r="D2" s="69"/>
      <c r="E2" s="83">
        <v>1.0</v>
      </c>
      <c r="F2" s="69" t="str">
        <f>VLOOKUP(H2,'линии'!A$2:C$21,3)</f>
        <v>Калининская</v>
      </c>
      <c r="G2" s="83">
        <f>VLOOKUP(H2,'линии'!A$2:C$21,2)</f>
        <v>8</v>
      </c>
      <c r="H2" s="83">
        <v>8.0</v>
      </c>
      <c r="I2" s="83">
        <v>4.0</v>
      </c>
    </row>
    <row r="3">
      <c r="A3" s="83">
        <v>283.0</v>
      </c>
      <c r="B3" s="84" t="s">
        <v>745</v>
      </c>
      <c r="C3" s="69"/>
      <c r="D3" s="69"/>
      <c r="E3" s="83">
        <v>1.0</v>
      </c>
      <c r="F3" s="69" t="str">
        <f>VLOOKUP(H3,'линии'!A$2:C$21,3)</f>
        <v>Большая кольцевая</v>
      </c>
      <c r="G3" s="83">
        <f>VLOOKUP(H3,'линии'!A$2:C$21,2)</f>
        <v>11</v>
      </c>
      <c r="H3" s="83">
        <v>21.0</v>
      </c>
      <c r="I3" s="83">
        <v>17.0</v>
      </c>
    </row>
    <row r="4">
      <c r="A4" s="83">
        <v>536.0</v>
      </c>
      <c r="B4" s="84" t="s">
        <v>745</v>
      </c>
      <c r="C4" s="69"/>
      <c r="D4" s="69"/>
      <c r="E4" s="83">
        <v>1.0</v>
      </c>
      <c r="F4" s="69" t="str">
        <f>VLOOKUP(H4,'линии'!A$2:C$21,3)</f>
        <v>Некрасовская</v>
      </c>
      <c r="G4" s="83">
        <f>VLOOKUP(H4,'линии'!A$2:C$21,2)</f>
        <v>15</v>
      </c>
      <c r="H4" s="83">
        <v>24.0</v>
      </c>
      <c r="I4" s="83">
        <v>9.0</v>
      </c>
    </row>
    <row r="5">
      <c r="A5" s="83">
        <v>89.0</v>
      </c>
      <c r="B5" s="84" t="s">
        <v>747</v>
      </c>
      <c r="C5" s="69" t="s">
        <v>76</v>
      </c>
      <c r="D5" s="85" t="s">
        <v>748</v>
      </c>
      <c r="E5" s="69"/>
      <c r="F5" s="69" t="str">
        <f>VLOOKUP(H5,'линии'!A$2:C$21,3)</f>
        <v>Замоскворецкая</v>
      </c>
      <c r="G5" s="83">
        <f>VLOOKUP(H5,'линии'!A$2:C$21,2)</f>
        <v>2</v>
      </c>
      <c r="H5" s="83">
        <v>2.0</v>
      </c>
      <c r="I5" s="83">
        <v>13.0</v>
      </c>
    </row>
    <row r="6">
      <c r="A6" s="83">
        <v>226.0</v>
      </c>
      <c r="B6" s="84" t="s">
        <v>747</v>
      </c>
      <c r="C6" s="69"/>
      <c r="D6" s="69"/>
      <c r="E6" s="83">
        <v>1.0</v>
      </c>
      <c r="F6" s="69" t="str">
        <f>VLOOKUP(H6,'линии'!A$2:C$21,3)</f>
        <v>МЦК</v>
      </c>
      <c r="G6" s="83">
        <f>VLOOKUP(H6,'линии'!A$2:C$21,2)</f>
        <v>14</v>
      </c>
      <c r="H6" s="83">
        <v>20.0</v>
      </c>
      <c r="I6" s="83">
        <v>19.0</v>
      </c>
    </row>
    <row r="7">
      <c r="A7" s="83">
        <v>138.0</v>
      </c>
      <c r="B7" s="84" t="s">
        <v>749</v>
      </c>
      <c r="C7" s="69" t="s">
        <v>750</v>
      </c>
      <c r="D7" s="69"/>
      <c r="E7" s="83">
        <v>1.0</v>
      </c>
      <c r="F7" s="69" t="str">
        <f>VLOOKUP(H7,'линии'!A$2:C$21,3)</f>
        <v>Калужско-Рижская</v>
      </c>
      <c r="G7" s="83">
        <f>VLOOKUP(H7,'линии'!A$2:C$21,2)</f>
        <v>6</v>
      </c>
      <c r="H7" s="83">
        <v>6.0</v>
      </c>
      <c r="I7" s="83">
        <v>16.0</v>
      </c>
    </row>
    <row r="8">
      <c r="A8" s="83">
        <v>540.0</v>
      </c>
      <c r="B8" s="84" t="s">
        <v>749</v>
      </c>
      <c r="C8" s="69"/>
      <c r="D8" s="69"/>
      <c r="E8" s="83">
        <v>1.0</v>
      </c>
      <c r="F8" s="69" t="str">
        <f>VLOOKUP(H8,'линии'!A$2:C$21,3)</f>
        <v>Троицкая</v>
      </c>
      <c r="G8" s="83" t="str">
        <f>VLOOKUP(H8,'линии'!A$2:C$21,2)</f>
        <v/>
      </c>
      <c r="H8" s="83">
        <v>33.0</v>
      </c>
      <c r="I8" s="83">
        <v>2.0</v>
      </c>
    </row>
    <row r="9">
      <c r="A9" s="83">
        <v>54.0</v>
      </c>
      <c r="B9" s="69" t="s">
        <v>751</v>
      </c>
      <c r="C9" s="69" t="s">
        <v>295</v>
      </c>
      <c r="D9" s="85" t="s">
        <v>752</v>
      </c>
      <c r="E9" s="69"/>
      <c r="F9" s="69" t="str">
        <f>VLOOKUP(H9,'линии'!A$2:C$21,3)</f>
        <v>Филёвская</v>
      </c>
      <c r="G9" s="83">
        <f>VLOOKUP(H9,'линии'!A$2:C$21,2)</f>
        <v>4</v>
      </c>
      <c r="H9" s="83">
        <v>4.0</v>
      </c>
      <c r="I9" s="83">
        <v>13.0</v>
      </c>
    </row>
    <row r="10">
      <c r="A10" s="83">
        <v>128.0</v>
      </c>
      <c r="B10" s="69" t="s">
        <v>753</v>
      </c>
      <c r="C10" s="69" t="s">
        <v>335</v>
      </c>
      <c r="D10" s="85" t="s">
        <v>752</v>
      </c>
      <c r="E10" s="69"/>
      <c r="F10" s="69" t="str">
        <f>VLOOKUP(H10,'линии'!A$2:C$21,3)</f>
        <v>Калужско-Рижская</v>
      </c>
      <c r="G10" s="83">
        <f>VLOOKUP(H10,'линии'!A$2:C$21,2)</f>
        <v>6</v>
      </c>
      <c r="H10" s="83">
        <v>6.0</v>
      </c>
      <c r="I10" s="83">
        <v>6.0</v>
      </c>
    </row>
    <row r="11">
      <c r="A11" s="83">
        <v>97.0</v>
      </c>
      <c r="B11" s="69" t="s">
        <v>754</v>
      </c>
      <c r="C11" s="69" t="s">
        <v>16</v>
      </c>
      <c r="D11" s="86" t="s">
        <v>755</v>
      </c>
      <c r="E11" s="69"/>
      <c r="F11" s="69" t="str">
        <f>VLOOKUP(H11,'линии'!A$2:C$21,3)</f>
        <v>Замоскворецкая</v>
      </c>
      <c r="G11" s="83">
        <f>VLOOKUP(H11,'линии'!A$2:C$21,2)</f>
        <v>2</v>
      </c>
      <c r="H11" s="83">
        <v>2.0</v>
      </c>
      <c r="I11" s="83">
        <v>22.0</v>
      </c>
    </row>
    <row r="12">
      <c r="A12" s="83">
        <v>98.0</v>
      </c>
      <c r="B12" s="69" t="s">
        <v>756</v>
      </c>
      <c r="C12" s="69" t="s">
        <v>437</v>
      </c>
      <c r="D12" s="85" t="s">
        <v>757</v>
      </c>
      <c r="E12" s="69"/>
      <c r="F12" s="69" t="str">
        <f>VLOOKUP(H12,'линии'!A$2:C$21,3)</f>
        <v>Серпуховско-Тимирязевская</v>
      </c>
      <c r="G12" s="83">
        <f>VLOOKUP(H12,'линии'!A$2:C$21,2)</f>
        <v>9</v>
      </c>
      <c r="H12" s="83">
        <v>9.0</v>
      </c>
      <c r="I12" s="83">
        <v>1.0</v>
      </c>
    </row>
    <row r="13">
      <c r="A13" s="83">
        <v>279.0</v>
      </c>
      <c r="B13" s="69" t="s">
        <v>758</v>
      </c>
      <c r="C13" s="69" t="s">
        <v>153</v>
      </c>
      <c r="D13" s="85" t="s">
        <v>757</v>
      </c>
      <c r="E13" s="69"/>
      <c r="F13" s="69" t="str">
        <f>VLOOKUP(H13,'линии'!A$2:C$21,3)</f>
        <v>Большая кольцевая</v>
      </c>
      <c r="G13" s="83">
        <f>VLOOKUP(H13,'линии'!A$2:C$21,2)</f>
        <v>11</v>
      </c>
      <c r="H13" s="83">
        <v>21.0</v>
      </c>
      <c r="I13" s="83">
        <v>13.0</v>
      </c>
    </row>
    <row r="14">
      <c r="A14" s="83">
        <v>231.0</v>
      </c>
      <c r="B14" s="69" t="s">
        <v>759</v>
      </c>
      <c r="C14" s="69" t="s">
        <v>562</v>
      </c>
      <c r="D14" s="85" t="s">
        <v>757</v>
      </c>
      <c r="E14" s="69"/>
      <c r="F14" s="69" t="str">
        <f>VLOOKUP(H14,'линии'!A$2:C$21,3)</f>
        <v>МЦК</v>
      </c>
      <c r="G14" s="83">
        <f>VLOOKUP(H14,'линии'!A$2:C$21,2)</f>
        <v>14</v>
      </c>
      <c r="H14" s="83">
        <v>20.0</v>
      </c>
      <c r="I14" s="83">
        <v>24.0</v>
      </c>
    </row>
    <row r="15">
      <c r="A15" s="83">
        <v>395.0</v>
      </c>
      <c r="B15" s="69" t="s">
        <v>760</v>
      </c>
      <c r="C15" s="69" t="s">
        <v>146</v>
      </c>
      <c r="D15" s="85" t="s">
        <v>752</v>
      </c>
      <c r="E15" s="69"/>
      <c r="F15" s="69" t="str">
        <f>VLOOKUP(H15,'линии'!A$2:C$21,3)</f>
        <v>МЦД-2</v>
      </c>
      <c r="G15" s="83" t="str">
        <f>VLOOKUP(H15,'линии'!A$2:C$21,2)</f>
        <v/>
      </c>
      <c r="H15" s="83">
        <v>29.0</v>
      </c>
      <c r="I15" s="83">
        <v>37.0</v>
      </c>
    </row>
    <row r="16">
      <c r="A16" s="83">
        <v>121.0</v>
      </c>
      <c r="B16" s="69" t="s">
        <v>761</v>
      </c>
      <c r="C16" s="69" t="s">
        <v>571</v>
      </c>
      <c r="D16" s="85" t="s">
        <v>762</v>
      </c>
      <c r="E16" s="69"/>
      <c r="F16" s="69" t="str">
        <f>VLOOKUP(H16,'линии'!A$2:C$21,3)</f>
        <v>Серпуховско-Тимирязевская</v>
      </c>
      <c r="G16" s="83">
        <f>VLOOKUP(H16,'линии'!A$2:C$21,2)</f>
        <v>9</v>
      </c>
      <c r="H16" s="83">
        <v>9.0</v>
      </c>
      <c r="I16" s="83">
        <v>24.0</v>
      </c>
    </row>
    <row r="17">
      <c r="A17" s="83">
        <v>32.0</v>
      </c>
      <c r="B17" s="84" t="s">
        <v>763</v>
      </c>
      <c r="C17" s="69" t="s">
        <v>552</v>
      </c>
      <c r="D17" s="85" t="s">
        <v>757</v>
      </c>
      <c r="E17" s="69"/>
      <c r="F17" s="69" t="str">
        <f>VLOOKUP(H17,'линии'!A$2:C$21,3)</f>
        <v>Арбатско-Покровская</v>
      </c>
      <c r="G17" s="83">
        <f>VLOOKUP(H17,'линии'!A$2:C$21,2)</f>
        <v>3</v>
      </c>
      <c r="H17" s="83">
        <v>3.0</v>
      </c>
      <c r="I17" s="83">
        <v>13.0</v>
      </c>
    </row>
    <row r="18">
      <c r="A18" s="83">
        <v>53.0</v>
      </c>
      <c r="B18" s="84" t="s">
        <v>763</v>
      </c>
      <c r="C18" s="69"/>
      <c r="D18" s="69"/>
      <c r="E18" s="83">
        <v>1.0</v>
      </c>
      <c r="F18" s="69" t="str">
        <f>VLOOKUP(H18,'линии'!A$2:C$21,3)</f>
        <v>Филёвская</v>
      </c>
      <c r="G18" s="83">
        <f>VLOOKUP(H18,'линии'!A$2:C$21,2)</f>
        <v>4</v>
      </c>
      <c r="H18" s="83">
        <v>4.0</v>
      </c>
      <c r="I18" s="83">
        <v>12.0</v>
      </c>
    </row>
    <row r="19">
      <c r="A19" s="83">
        <v>81.0</v>
      </c>
      <c r="B19" s="69" t="s">
        <v>764</v>
      </c>
      <c r="C19" s="69" t="s">
        <v>765</v>
      </c>
      <c r="D19" s="69"/>
      <c r="E19" s="83">
        <v>1.0</v>
      </c>
      <c r="F19" s="69" t="str">
        <f>VLOOKUP(H19,'линии'!A$2:C$21,3)</f>
        <v>Замоскворецкая</v>
      </c>
      <c r="G19" s="83">
        <f>VLOOKUP(H19,'линии'!A$2:C$21,2)</f>
        <v>2</v>
      </c>
      <c r="H19" s="83">
        <v>2.0</v>
      </c>
      <c r="I19" s="83">
        <v>5.0</v>
      </c>
    </row>
    <row r="20">
      <c r="A20" s="83">
        <v>124.0</v>
      </c>
      <c r="B20" s="69" t="s">
        <v>766</v>
      </c>
      <c r="C20" s="69" t="s">
        <v>497</v>
      </c>
      <c r="D20" s="85" t="s">
        <v>762</v>
      </c>
      <c r="E20" s="69"/>
      <c r="F20" s="69" t="str">
        <f>VLOOKUP(H20,'линии'!A$2:C$21,3)</f>
        <v>Калужско-Рижская</v>
      </c>
      <c r="G20" s="83">
        <f>VLOOKUP(H20,'линии'!A$2:C$21,2)</f>
        <v>6</v>
      </c>
      <c r="H20" s="83">
        <v>6.0</v>
      </c>
      <c r="I20" s="83">
        <v>2.0</v>
      </c>
    </row>
    <row r="21">
      <c r="A21" s="83">
        <v>45.0</v>
      </c>
      <c r="B21" s="69" t="s">
        <v>767</v>
      </c>
      <c r="C21" s="69" t="s">
        <v>261</v>
      </c>
      <c r="D21" s="85" t="s">
        <v>748</v>
      </c>
      <c r="E21" s="69"/>
      <c r="F21" s="69" t="str">
        <f>VLOOKUP(H21,'линии'!A$2:C$21,3)</f>
        <v>Филёвская</v>
      </c>
      <c r="G21" s="83">
        <f>VLOOKUP(H21,'линии'!A$2:C$21,2)</f>
        <v>4</v>
      </c>
      <c r="H21" s="83">
        <v>4.0</v>
      </c>
      <c r="I21" s="83">
        <v>4.0</v>
      </c>
    </row>
    <row r="22">
      <c r="A22" s="83">
        <v>358.0</v>
      </c>
      <c r="B22" s="69" t="s">
        <v>768</v>
      </c>
      <c r="C22" s="69" t="s">
        <v>55</v>
      </c>
      <c r="D22" s="85" t="s">
        <v>762</v>
      </c>
      <c r="E22" s="69"/>
      <c r="F22" s="69" t="str">
        <f>VLOOKUP(H22,'линии'!A$2:C$21,3)</f>
        <v>МЦД-1</v>
      </c>
      <c r="G22" s="83" t="str">
        <f>VLOOKUP(H22,'линии'!A$2:C$21,2)</f>
        <v/>
      </c>
      <c r="H22" s="83">
        <v>28.0</v>
      </c>
      <c r="I22" s="83">
        <v>27.0</v>
      </c>
    </row>
    <row r="23">
      <c r="A23" s="83">
        <v>213.0</v>
      </c>
      <c r="B23" s="69" t="s">
        <v>769</v>
      </c>
      <c r="C23" s="69" t="s">
        <v>770</v>
      </c>
      <c r="D23" s="69"/>
      <c r="E23" s="83">
        <v>1.0</v>
      </c>
      <c r="F23" s="69" t="str">
        <f>VLOOKUP(H23,'линии'!A$2:C$21,3)</f>
        <v>МЦК</v>
      </c>
      <c r="G23" s="83">
        <f>VLOOKUP(H23,'линии'!A$2:C$21,2)</f>
        <v>14</v>
      </c>
      <c r="H23" s="83">
        <v>20.0</v>
      </c>
      <c r="I23" s="83">
        <v>6.0</v>
      </c>
    </row>
    <row r="24">
      <c r="A24" s="83">
        <v>64.0</v>
      </c>
      <c r="B24" s="69" t="s">
        <v>771</v>
      </c>
      <c r="C24" s="69" t="s">
        <v>657</v>
      </c>
      <c r="D24" s="85" t="s">
        <v>752</v>
      </c>
      <c r="E24" s="69"/>
      <c r="F24" s="69" t="str">
        <f>VLOOKUP(H24,'линии'!A$2:C$21,3)</f>
        <v>Таганско-Краснопресненская</v>
      </c>
      <c r="G24" s="83">
        <f>VLOOKUP(H24,'линии'!A$2:C$21,2)</f>
        <v>7</v>
      </c>
      <c r="H24" s="83">
        <v>7.0</v>
      </c>
      <c r="I24" s="83">
        <v>10.0</v>
      </c>
    </row>
    <row r="25">
      <c r="A25" s="83">
        <v>35.0</v>
      </c>
      <c r="B25" s="69" t="s">
        <v>772</v>
      </c>
      <c r="C25" s="69" t="s">
        <v>305</v>
      </c>
      <c r="D25" s="85" t="s">
        <v>762</v>
      </c>
      <c r="E25" s="69"/>
      <c r="F25" s="69" t="str">
        <f>VLOOKUP(H25,'линии'!A$2:C$21,3)</f>
        <v>Арбатско-Покровская</v>
      </c>
      <c r="G25" s="83">
        <f>VLOOKUP(H25,'линии'!A$2:C$21,2)</f>
        <v>3</v>
      </c>
      <c r="H25" s="83">
        <v>3.0</v>
      </c>
      <c r="I25" s="83">
        <v>16.0</v>
      </c>
    </row>
    <row r="26">
      <c r="A26" s="83">
        <v>547.0</v>
      </c>
      <c r="B26" s="69" t="s">
        <v>773</v>
      </c>
      <c r="C26" s="69" t="s">
        <v>507</v>
      </c>
      <c r="D26" s="85" t="s">
        <v>757</v>
      </c>
      <c r="E26" s="69"/>
      <c r="F26" s="69" t="str">
        <f>VLOOKUP(H26,'линии'!A$2:C$21,3)</f>
        <v>Троицкая</v>
      </c>
      <c r="G26" s="83" t="str">
        <f>VLOOKUP(H26,'линии'!A$2:C$21,2)</f>
        <v/>
      </c>
      <c r="H26" s="83">
        <v>33.0</v>
      </c>
      <c r="I26" s="83">
        <v>9.0</v>
      </c>
    </row>
    <row r="27">
      <c r="A27" s="83">
        <v>62.0</v>
      </c>
      <c r="B27" s="84" t="s">
        <v>774</v>
      </c>
      <c r="C27" s="69" t="s">
        <v>315</v>
      </c>
      <c r="D27" s="85" t="s">
        <v>752</v>
      </c>
      <c r="E27" s="69"/>
      <c r="F27" s="69" t="str">
        <f>VLOOKUP(H27,'линии'!A$2:C$21,3)</f>
        <v>Таганско-Краснопресненская</v>
      </c>
      <c r="G27" s="83">
        <f>VLOOKUP(H27,'линии'!A$2:C$21,2)</f>
        <v>7</v>
      </c>
      <c r="H27" s="83">
        <v>7.0</v>
      </c>
      <c r="I27" s="83">
        <v>8.0</v>
      </c>
    </row>
    <row r="28">
      <c r="A28" s="83">
        <v>349.0</v>
      </c>
      <c r="B28" s="84" t="s">
        <v>774</v>
      </c>
      <c r="C28" s="69"/>
      <c r="D28" s="69"/>
      <c r="E28" s="83">
        <v>1.0</v>
      </c>
      <c r="F28" s="69" t="str">
        <f>VLOOKUP(H28,'линии'!A$2:C$21,3)</f>
        <v>МЦД-1</v>
      </c>
      <c r="G28" s="83" t="str">
        <f>VLOOKUP(H28,'линии'!A$2:C$21,2)</f>
        <v/>
      </c>
      <c r="H28" s="83">
        <v>28.0</v>
      </c>
      <c r="I28" s="83">
        <v>18.0</v>
      </c>
    </row>
    <row r="29">
      <c r="A29" s="83">
        <v>237.0</v>
      </c>
      <c r="B29" s="69" t="s">
        <v>775</v>
      </c>
      <c r="C29" s="69"/>
      <c r="D29" s="69"/>
      <c r="E29" s="83">
        <v>1.0</v>
      </c>
      <c r="F29" s="69" t="str">
        <f>VLOOKUP(H29,'линии'!A$2:C$21,3)</f>
        <v>МЦК</v>
      </c>
      <c r="G29" s="83">
        <f>VLOOKUP(H29,'линии'!A$2:C$21,2)</f>
        <v>14</v>
      </c>
      <c r="H29" s="83">
        <v>20.0</v>
      </c>
      <c r="I29" s="83">
        <v>30.0</v>
      </c>
    </row>
    <row r="30">
      <c r="A30" s="83">
        <v>265.0</v>
      </c>
      <c r="B30" s="69" t="s">
        <v>776</v>
      </c>
      <c r="C30" s="69" t="s">
        <v>777</v>
      </c>
      <c r="D30" s="69"/>
      <c r="E30" s="83">
        <v>1.0</v>
      </c>
      <c r="F30" s="69" t="str">
        <f>VLOOKUP(H30,'линии'!A$2:C$21,3)</f>
        <v>Замоскворецкая</v>
      </c>
      <c r="G30" s="83">
        <f>VLOOKUP(H30,'линии'!A$2:C$21,2)</f>
        <v>2</v>
      </c>
      <c r="H30" s="83">
        <v>2.0</v>
      </c>
      <c r="I30" s="83">
        <v>24.0</v>
      </c>
    </row>
    <row r="31">
      <c r="A31" s="83">
        <v>83.0</v>
      </c>
      <c r="B31" s="84" t="s">
        <v>778</v>
      </c>
      <c r="C31" s="69" t="s">
        <v>779</v>
      </c>
      <c r="D31" s="69"/>
      <c r="E31" s="83">
        <v>1.0</v>
      </c>
      <c r="F31" s="69" t="str">
        <f>VLOOKUP(H31,'линии'!A$2:C$21,3)</f>
        <v>Замоскворецкая</v>
      </c>
      <c r="G31" s="83">
        <f>VLOOKUP(H31,'линии'!A$2:C$21,2)</f>
        <v>2</v>
      </c>
      <c r="H31" s="83">
        <v>2.0</v>
      </c>
      <c r="I31" s="83">
        <v>7.0</v>
      </c>
    </row>
    <row r="32">
      <c r="A32" s="83">
        <v>186.0</v>
      </c>
      <c r="B32" s="84" t="s">
        <v>778</v>
      </c>
      <c r="C32" s="69"/>
      <c r="D32" s="69"/>
      <c r="E32" s="83">
        <v>1.0</v>
      </c>
      <c r="F32" s="69" t="str">
        <f>VLOOKUP(H32,'линии'!A$2:C$21,3)</f>
        <v>Кольцевая</v>
      </c>
      <c r="G32" s="83">
        <f>VLOOKUP(H32,'линии'!A$2:C$21,2)</f>
        <v>5</v>
      </c>
      <c r="H32" s="83">
        <v>5.0</v>
      </c>
      <c r="I32" s="83">
        <v>4.0</v>
      </c>
    </row>
    <row r="33">
      <c r="A33" s="83">
        <v>348.0</v>
      </c>
      <c r="B33" s="84" t="s">
        <v>778</v>
      </c>
      <c r="C33" s="69"/>
      <c r="D33" s="69"/>
      <c r="E33" s="83">
        <v>1.0</v>
      </c>
      <c r="F33" s="69" t="str">
        <f>VLOOKUP(H33,'линии'!A$2:C$21,3)</f>
        <v>МЦД-1</v>
      </c>
      <c r="G33" s="83" t="str">
        <f>VLOOKUP(H33,'линии'!A$2:C$21,2)</f>
        <v/>
      </c>
      <c r="H33" s="83">
        <v>28.0</v>
      </c>
      <c r="I33" s="83">
        <v>17.0</v>
      </c>
    </row>
    <row r="34">
      <c r="A34" s="83">
        <v>142.0</v>
      </c>
      <c r="B34" s="69" t="s">
        <v>780</v>
      </c>
      <c r="C34" s="69" t="s">
        <v>545</v>
      </c>
      <c r="D34" s="85" t="s">
        <v>757</v>
      </c>
      <c r="E34" s="69"/>
      <c r="F34" s="69" t="str">
        <f>VLOOKUP(H34,'линии'!A$2:C$21,3)</f>
        <v>Калужско-Рижская</v>
      </c>
      <c r="G34" s="83">
        <f>VLOOKUP(H34,'линии'!A$2:C$21,2)</f>
        <v>6</v>
      </c>
      <c r="H34" s="83">
        <v>6.0</v>
      </c>
      <c r="I34" s="83">
        <v>20.0</v>
      </c>
    </row>
    <row r="35">
      <c r="A35" s="83">
        <v>341.0</v>
      </c>
      <c r="B35" s="69" t="s">
        <v>781</v>
      </c>
      <c r="C35" s="69" t="s">
        <v>432</v>
      </c>
      <c r="D35" s="85" t="s">
        <v>757</v>
      </c>
      <c r="E35" s="69"/>
      <c r="F35" s="69" t="str">
        <f>VLOOKUP(H35,'линии'!A$2:C$21,3)</f>
        <v>МЦД-1</v>
      </c>
      <c r="G35" s="83" t="str">
        <f>VLOOKUP(H35,'линии'!A$2:C$21,2)</f>
        <v/>
      </c>
      <c r="H35" s="83">
        <v>28.0</v>
      </c>
      <c r="I35" s="83">
        <v>10.0</v>
      </c>
    </row>
    <row r="36">
      <c r="A36" s="83">
        <v>99.0</v>
      </c>
      <c r="B36" s="69" t="s">
        <v>782</v>
      </c>
      <c r="C36" s="69" t="s">
        <v>139</v>
      </c>
      <c r="D36" s="85" t="s">
        <v>762</v>
      </c>
      <c r="E36" s="69"/>
      <c r="F36" s="69" t="str">
        <f>VLOOKUP(H36,'линии'!A$2:C$21,3)</f>
        <v>Серпуховско-Тимирязевская</v>
      </c>
      <c r="G36" s="83">
        <f>VLOOKUP(H36,'линии'!A$2:C$21,2)</f>
        <v>9</v>
      </c>
      <c r="H36" s="83">
        <v>9.0</v>
      </c>
      <c r="I36" s="83">
        <v>2.0</v>
      </c>
    </row>
    <row r="37">
      <c r="A37" s="83">
        <v>9.0</v>
      </c>
      <c r="B37" s="69" t="s">
        <v>783</v>
      </c>
      <c r="C37" s="69" t="s">
        <v>784</v>
      </c>
      <c r="D37" s="69"/>
      <c r="E37" s="83">
        <v>1.0</v>
      </c>
      <c r="F37" s="69" t="str">
        <f>VLOOKUP(H37,'линии'!A$2:C$21,3)</f>
        <v>Сокольническая</v>
      </c>
      <c r="G37" s="83">
        <f>VLOOKUP(H37,'линии'!A$2:C$21,2)</f>
        <v>1</v>
      </c>
      <c r="H37" s="83">
        <v>1.0</v>
      </c>
      <c r="I37" s="83">
        <v>12.0</v>
      </c>
    </row>
    <row r="38">
      <c r="A38" s="83">
        <v>364.0</v>
      </c>
      <c r="B38" s="69" t="s">
        <v>785</v>
      </c>
      <c r="C38" s="69" t="s">
        <v>585</v>
      </c>
      <c r="D38" s="85" t="s">
        <v>762</v>
      </c>
      <c r="E38" s="69"/>
      <c r="F38" s="69" t="str">
        <f>VLOOKUP(H38,'линии'!A$2:C$21,3)</f>
        <v>МЦД-2</v>
      </c>
      <c r="G38" s="83" t="str">
        <f>VLOOKUP(H38,'линии'!A$2:C$21,2)</f>
        <v/>
      </c>
      <c r="H38" s="83">
        <v>29.0</v>
      </c>
      <c r="I38" s="83">
        <v>6.0</v>
      </c>
    </row>
    <row r="39">
      <c r="A39" s="83">
        <v>164.0</v>
      </c>
      <c r="B39" s="69" t="s">
        <v>786</v>
      </c>
      <c r="C39" s="69" t="s">
        <v>499</v>
      </c>
      <c r="D39" s="85" t="s">
        <v>762</v>
      </c>
      <c r="E39" s="69"/>
      <c r="F39" s="69" t="str">
        <f>VLOOKUP(H39,'линии'!A$2:C$21,3)</f>
        <v>Бутовская</v>
      </c>
      <c r="G39" s="83">
        <f>VLOOKUP(H39,'линии'!A$2:C$21,2)</f>
        <v>12</v>
      </c>
      <c r="H39" s="83">
        <v>12.0</v>
      </c>
      <c r="I39" s="83">
        <v>1.0</v>
      </c>
    </row>
    <row r="40">
      <c r="A40" s="83">
        <v>161.0</v>
      </c>
      <c r="B40" s="69" t="s">
        <v>787</v>
      </c>
      <c r="C40" s="69" t="s">
        <v>485</v>
      </c>
      <c r="D40" s="85" t="s">
        <v>757</v>
      </c>
      <c r="E40" s="69"/>
      <c r="F40" s="69" t="str">
        <f>VLOOKUP(H40,'линии'!A$2:C$21,3)</f>
        <v>Люблинско-Дмитровская</v>
      </c>
      <c r="G40" s="83">
        <f>VLOOKUP(H40,'линии'!A$2:C$21,2)</f>
        <v>10</v>
      </c>
      <c r="H40" s="83">
        <v>10.0</v>
      </c>
      <c r="I40" s="83">
        <v>21.0</v>
      </c>
    </row>
    <row r="41">
      <c r="A41" s="83">
        <v>109.0</v>
      </c>
      <c r="B41" s="69" t="s">
        <v>788</v>
      </c>
      <c r="C41" s="69" t="s">
        <v>502</v>
      </c>
      <c r="D41" s="85" t="s">
        <v>752</v>
      </c>
      <c r="E41" s="69"/>
      <c r="F41" s="69" t="str">
        <f>VLOOKUP(H41,'линии'!A$2:C$21,3)</f>
        <v>Серпуховско-Тимирязевская</v>
      </c>
      <c r="G41" s="83">
        <f>VLOOKUP(H41,'линии'!A$2:C$21,2)</f>
        <v>9</v>
      </c>
      <c r="H41" s="83">
        <v>9.0</v>
      </c>
      <c r="I41" s="83">
        <v>12.0</v>
      </c>
    </row>
    <row r="42">
      <c r="A42" s="83">
        <v>262.0</v>
      </c>
      <c r="B42" s="69" t="s">
        <v>789</v>
      </c>
      <c r="C42" s="69" t="s">
        <v>24</v>
      </c>
      <c r="D42" s="85" t="s">
        <v>762</v>
      </c>
      <c r="E42" s="69"/>
      <c r="F42" s="69" t="str">
        <f>VLOOKUP(H42,'линии'!A$2:C$21,3)</f>
        <v>Солнцевская</v>
      </c>
      <c r="G42" s="83" t="str">
        <f>VLOOKUP(H42,'линии'!A$2:C$21,2)</f>
        <v>8A</v>
      </c>
      <c r="H42" s="83">
        <v>27.0</v>
      </c>
      <c r="I42" s="83">
        <v>9.0</v>
      </c>
    </row>
    <row r="43">
      <c r="A43" s="83">
        <v>126.0</v>
      </c>
      <c r="B43" s="84" t="s">
        <v>790</v>
      </c>
      <c r="C43" s="69" t="s">
        <v>791</v>
      </c>
      <c r="D43" s="69"/>
      <c r="E43" s="83">
        <v>1.0</v>
      </c>
      <c r="F43" s="69" t="str">
        <f>VLOOKUP(H43,'линии'!A$2:C$21,3)</f>
        <v>Калужско-Рижская</v>
      </c>
      <c r="G43" s="83">
        <f>VLOOKUP(H43,'линии'!A$2:C$21,2)</f>
        <v>6</v>
      </c>
      <c r="H43" s="83">
        <v>6.0</v>
      </c>
      <c r="I43" s="83">
        <v>4.0</v>
      </c>
    </row>
    <row r="44">
      <c r="A44" s="83">
        <v>208.0</v>
      </c>
      <c r="B44" s="84" t="s">
        <v>790</v>
      </c>
      <c r="C44" s="69"/>
      <c r="D44" s="69"/>
      <c r="E44" s="83">
        <v>1.0</v>
      </c>
      <c r="F44" s="69" t="str">
        <f>VLOOKUP(H44,'линии'!A$2:C$21,3)</f>
        <v>МЦК</v>
      </c>
      <c r="G44" s="83">
        <f>VLOOKUP(H44,'линии'!A$2:C$21,2)</f>
        <v>14</v>
      </c>
      <c r="H44" s="83">
        <v>20.0</v>
      </c>
      <c r="I44" s="83">
        <v>1.0</v>
      </c>
    </row>
    <row r="45">
      <c r="A45" s="83">
        <v>159.0</v>
      </c>
      <c r="B45" s="69" t="s">
        <v>792</v>
      </c>
      <c r="C45" s="69" t="s">
        <v>664</v>
      </c>
      <c r="D45" s="85" t="s">
        <v>752</v>
      </c>
      <c r="E45" s="69"/>
      <c r="F45" s="69" t="str">
        <f>VLOOKUP(H45,'линии'!A$2:C$21,3)</f>
        <v>Люблинско-Дмитровская</v>
      </c>
      <c r="G45" s="83">
        <f>VLOOKUP(H45,'линии'!A$2:C$21,2)</f>
        <v>10</v>
      </c>
      <c r="H45" s="83">
        <v>10.0</v>
      </c>
      <c r="I45" s="83">
        <v>19.0</v>
      </c>
    </row>
    <row r="46">
      <c r="A46" s="83">
        <v>168.0</v>
      </c>
      <c r="B46" s="69" t="s">
        <v>793</v>
      </c>
      <c r="C46" s="69" t="s">
        <v>794</v>
      </c>
      <c r="D46" s="86" t="s">
        <v>795</v>
      </c>
      <c r="E46" s="69"/>
      <c r="F46" s="69" t="str">
        <f>VLOOKUP(H46,'линии'!A$2:C$21,3)</f>
        <v>Бутовская</v>
      </c>
      <c r="G46" s="83">
        <f>VLOOKUP(H46,'линии'!A$2:C$21,2)</f>
        <v>12</v>
      </c>
      <c r="H46" s="83">
        <v>12.0</v>
      </c>
      <c r="I46" s="83">
        <v>5.0</v>
      </c>
    </row>
    <row r="47">
      <c r="A47" s="83">
        <v>122.0</v>
      </c>
      <c r="B47" s="69" t="s">
        <v>796</v>
      </c>
      <c r="C47" s="69" t="s">
        <v>797</v>
      </c>
      <c r="D47" s="86" t="s">
        <v>798</v>
      </c>
      <c r="E47" s="69"/>
      <c r="F47" s="69" t="str">
        <f>VLOOKUP(H47,'линии'!A$2:C$21,3)</f>
        <v>Серпуховско-Тимирязевская</v>
      </c>
      <c r="G47" s="83">
        <f>VLOOKUP(H47,'линии'!A$2:C$21,2)</f>
        <v>9</v>
      </c>
      <c r="H47" s="83">
        <v>9.0</v>
      </c>
      <c r="I47" s="83">
        <v>25.0</v>
      </c>
    </row>
    <row r="48">
      <c r="A48" s="83">
        <v>19.0</v>
      </c>
      <c r="B48" s="84" t="s">
        <v>799</v>
      </c>
      <c r="C48" s="69" t="s">
        <v>380</v>
      </c>
      <c r="D48" s="86" t="s">
        <v>800</v>
      </c>
      <c r="E48" s="69"/>
      <c r="F48" s="69" t="str">
        <f>VLOOKUP(H48,'линии'!A$2:C$21,3)</f>
        <v>Сокольническая</v>
      </c>
      <c r="G48" s="83">
        <f>VLOOKUP(H48,'линии'!A$2:C$21,2)</f>
        <v>1</v>
      </c>
      <c r="H48" s="83">
        <v>1.0</v>
      </c>
      <c r="I48" s="83">
        <v>22.0</v>
      </c>
    </row>
    <row r="49">
      <c r="A49" s="83">
        <v>236.0</v>
      </c>
      <c r="B49" s="84" t="s">
        <v>799</v>
      </c>
      <c r="C49" s="69"/>
      <c r="D49" s="69"/>
      <c r="E49" s="83">
        <v>1.0</v>
      </c>
      <c r="F49" s="69" t="str">
        <f>VLOOKUP(H49,'линии'!A$2:C$21,3)</f>
        <v>МЦК</v>
      </c>
      <c r="G49" s="83">
        <f>VLOOKUP(H49,'линии'!A$2:C$21,2)</f>
        <v>14</v>
      </c>
      <c r="H49" s="83">
        <v>20.0</v>
      </c>
      <c r="I49" s="83">
        <v>29.0</v>
      </c>
    </row>
    <row r="50">
      <c r="A50" s="83">
        <v>170.0</v>
      </c>
      <c r="B50" s="69" t="s">
        <v>801</v>
      </c>
      <c r="C50" s="69" t="s">
        <v>802</v>
      </c>
      <c r="D50" s="85" t="s">
        <v>762</v>
      </c>
      <c r="E50" s="69"/>
      <c r="F50" s="69" t="str">
        <f>VLOOKUP(H50,'линии'!A$2:C$21,3)</f>
        <v>Бутовская</v>
      </c>
      <c r="G50" s="83">
        <f>VLOOKUP(H50,'линии'!A$2:C$21,2)</f>
        <v>12</v>
      </c>
      <c r="H50" s="83">
        <v>12.0</v>
      </c>
      <c r="I50" s="83">
        <v>7.0</v>
      </c>
    </row>
    <row r="51">
      <c r="A51" s="83">
        <v>363.0</v>
      </c>
      <c r="B51" s="69" t="s">
        <v>803</v>
      </c>
      <c r="C51" s="69" t="s">
        <v>680</v>
      </c>
      <c r="D51" s="85" t="s">
        <v>762</v>
      </c>
      <c r="E51" s="69"/>
      <c r="F51" s="69" t="str">
        <f>VLOOKUP(H51,'линии'!A$2:C$21,3)</f>
        <v>МЦД-2</v>
      </c>
      <c r="G51" s="83" t="str">
        <f>VLOOKUP(H51,'линии'!A$2:C$21,2)</f>
        <v/>
      </c>
      <c r="H51" s="83">
        <v>29.0</v>
      </c>
      <c r="I51" s="83">
        <v>5.0</v>
      </c>
    </row>
    <row r="52">
      <c r="A52" s="83">
        <v>241.0</v>
      </c>
      <c r="B52" s="69" t="s">
        <v>804</v>
      </c>
      <c r="C52" s="69" t="s">
        <v>619</v>
      </c>
      <c r="D52" s="85" t="s">
        <v>757</v>
      </c>
      <c r="E52" s="69"/>
      <c r="F52" s="69" t="str">
        <f>VLOOKUP(H52,'линии'!A$2:C$21,3)</f>
        <v>Люблинско-Дмитровская</v>
      </c>
      <c r="G52" s="83">
        <f>VLOOKUP(H52,'линии'!A$2:C$21,2)</f>
        <v>10</v>
      </c>
      <c r="H52" s="83">
        <v>10.0</v>
      </c>
      <c r="I52" s="83">
        <v>6.0</v>
      </c>
    </row>
    <row r="53">
      <c r="A53" s="83">
        <v>541.0</v>
      </c>
      <c r="B53" s="69" t="s">
        <v>805</v>
      </c>
      <c r="C53" s="69" t="s">
        <v>247</v>
      </c>
      <c r="D53" s="85" t="s">
        <v>757</v>
      </c>
      <c r="E53" s="69"/>
      <c r="F53" s="69" t="str">
        <f>VLOOKUP(H53,'линии'!A$2:C$21,3)</f>
        <v>Троицкая</v>
      </c>
      <c r="G53" s="83" t="str">
        <f>VLOOKUP(H53,'линии'!A$2:C$21,2)</f>
        <v/>
      </c>
      <c r="H53" s="83">
        <v>33.0</v>
      </c>
      <c r="I53" s="83">
        <v>3.0</v>
      </c>
    </row>
    <row r="54">
      <c r="A54" s="83">
        <v>172.0</v>
      </c>
      <c r="B54" s="69" t="s">
        <v>806</v>
      </c>
      <c r="C54" s="69" t="s">
        <v>676</v>
      </c>
      <c r="D54" s="85" t="s">
        <v>757</v>
      </c>
      <c r="E54" s="69"/>
      <c r="F54" s="69" t="str">
        <f>VLOOKUP(H54,'линии'!A$2:C$21,3)</f>
        <v>Большая кольцевая</v>
      </c>
      <c r="G54" s="83">
        <f>VLOOKUP(H54,'линии'!A$2:C$21,2)</f>
        <v>11</v>
      </c>
      <c r="H54" s="83">
        <v>11.0</v>
      </c>
      <c r="I54" s="83">
        <v>2.0</v>
      </c>
    </row>
    <row r="55">
      <c r="A55" s="83">
        <v>553.0</v>
      </c>
      <c r="B55" s="69" t="s">
        <v>807</v>
      </c>
      <c r="C55" s="69" t="s">
        <v>286</v>
      </c>
      <c r="D55" s="85" t="s">
        <v>757</v>
      </c>
      <c r="E55" s="69"/>
      <c r="F55" s="69" t="str">
        <f>VLOOKUP(H55,'линии'!A$2:C$21,3)</f>
        <v>Троицкая</v>
      </c>
      <c r="G55" s="83" t="str">
        <f>VLOOKUP(H55,'линии'!A$2:C$21,2)</f>
        <v/>
      </c>
      <c r="H55" s="83">
        <v>33.0</v>
      </c>
      <c r="I55" s="83">
        <v>15.0</v>
      </c>
    </row>
    <row r="56">
      <c r="A56" s="83">
        <v>127.0</v>
      </c>
      <c r="B56" s="69" t="s">
        <v>808</v>
      </c>
      <c r="C56" s="69"/>
      <c r="D56" s="69"/>
      <c r="E56" s="83">
        <v>1.0</v>
      </c>
      <c r="F56" s="69" t="str">
        <f>VLOOKUP(H56,'линии'!A$2:C$21,3)</f>
        <v>Калужско-Рижская</v>
      </c>
      <c r="G56" s="83">
        <f>VLOOKUP(H56,'линии'!A$2:C$21,2)</f>
        <v>6</v>
      </c>
      <c r="H56" s="83">
        <v>6.0</v>
      </c>
      <c r="I56" s="83">
        <v>5.0</v>
      </c>
    </row>
    <row r="57">
      <c r="A57" s="83">
        <v>224.0</v>
      </c>
      <c r="B57" s="69" t="s">
        <v>809</v>
      </c>
      <c r="C57" s="69" t="s">
        <v>159</v>
      </c>
      <c r="D57" s="86" t="s">
        <v>755</v>
      </c>
      <c r="E57" s="69"/>
      <c r="F57" s="69" t="str">
        <f>VLOOKUP(H57,'линии'!A$2:C$21,3)</f>
        <v>МЦК</v>
      </c>
      <c r="G57" s="83">
        <f>VLOOKUP(H57,'линии'!A$2:C$21,2)</f>
        <v>14</v>
      </c>
      <c r="H57" s="83">
        <v>20.0</v>
      </c>
      <c r="I57" s="83">
        <v>17.0</v>
      </c>
    </row>
    <row r="58">
      <c r="A58" s="83">
        <v>256.0</v>
      </c>
      <c r="B58" s="69" t="s">
        <v>810</v>
      </c>
      <c r="C58" s="69" t="s">
        <v>811</v>
      </c>
      <c r="D58" s="86" t="s">
        <v>812</v>
      </c>
      <c r="E58" s="69"/>
      <c r="F58" s="69" t="str">
        <f>VLOOKUP(H58,'линии'!A$2:C$21,3)</f>
        <v>Люблинско-Дмитровская</v>
      </c>
      <c r="G58" s="83">
        <f>VLOOKUP(H58,'линии'!A$2:C$21,2)</f>
        <v>10</v>
      </c>
      <c r="H58" s="83">
        <v>10.0</v>
      </c>
      <c r="I58" s="83">
        <v>2.0</v>
      </c>
    </row>
    <row r="59">
      <c r="A59" s="83">
        <v>101.0</v>
      </c>
      <c r="B59" s="84" t="s">
        <v>813</v>
      </c>
      <c r="C59" s="69" t="s">
        <v>688</v>
      </c>
      <c r="D59" s="85" t="s">
        <v>757</v>
      </c>
      <c r="E59" s="69"/>
      <c r="F59" s="69" t="str">
        <f>VLOOKUP(H59,'линии'!A$2:C$21,3)</f>
        <v>Серпуховско-Тимирязевская</v>
      </c>
      <c r="G59" s="83">
        <f>VLOOKUP(H59,'линии'!A$2:C$21,2)</f>
        <v>9</v>
      </c>
      <c r="H59" s="83">
        <v>9.0</v>
      </c>
      <c r="I59" s="83">
        <v>4.0</v>
      </c>
    </row>
    <row r="60">
      <c r="A60" s="83">
        <v>209.0</v>
      </c>
      <c r="B60" s="84" t="s">
        <v>813</v>
      </c>
      <c r="C60" s="69"/>
      <c r="D60" s="69"/>
      <c r="E60" s="83">
        <v>1.0</v>
      </c>
      <c r="F60" s="69" t="str">
        <f>VLOOKUP(H60,'линии'!A$2:C$21,3)</f>
        <v>МЦК</v>
      </c>
      <c r="G60" s="83">
        <f>VLOOKUP(H60,'линии'!A$2:C$21,2)</f>
        <v>14</v>
      </c>
      <c r="H60" s="83">
        <v>20.0</v>
      </c>
      <c r="I60" s="83">
        <v>2.0</v>
      </c>
    </row>
    <row r="61">
      <c r="A61" s="83">
        <v>534.0</v>
      </c>
      <c r="B61" s="69" t="s">
        <v>814</v>
      </c>
      <c r="C61" s="69" t="s">
        <v>706</v>
      </c>
      <c r="D61" s="85" t="s">
        <v>762</v>
      </c>
      <c r="E61" s="69"/>
      <c r="F61" s="69" t="str">
        <f>VLOOKUP(H61,'линии'!A$2:C$21,3)</f>
        <v>Солнцевская</v>
      </c>
      <c r="G61" s="83" t="str">
        <f>VLOOKUP(H61,'линии'!A$2:C$21,2)</f>
        <v>8A</v>
      </c>
      <c r="H61" s="83">
        <v>27.0</v>
      </c>
      <c r="I61" s="83">
        <v>12.0</v>
      </c>
    </row>
    <row r="62">
      <c r="A62" s="83">
        <v>335.0</v>
      </c>
      <c r="B62" s="69" t="s">
        <v>815</v>
      </c>
      <c r="C62" s="69" t="s">
        <v>224</v>
      </c>
      <c r="D62" s="85" t="s">
        <v>762</v>
      </c>
      <c r="E62" s="69"/>
      <c r="F62" s="69" t="str">
        <f>VLOOKUP(H62,'линии'!A$2:C$21,3)</f>
        <v>МЦД-1</v>
      </c>
      <c r="G62" s="83" t="str">
        <f>VLOOKUP(H62,'линии'!A$2:C$21,2)</f>
        <v/>
      </c>
      <c r="H62" s="83">
        <v>28.0</v>
      </c>
      <c r="I62" s="83">
        <v>4.0</v>
      </c>
    </row>
    <row r="63">
      <c r="A63" s="83">
        <v>78.0</v>
      </c>
      <c r="B63" s="69" t="s">
        <v>816</v>
      </c>
      <c r="C63" s="69" t="s">
        <v>817</v>
      </c>
      <c r="D63" s="69"/>
      <c r="E63" s="83">
        <v>1.0</v>
      </c>
      <c r="F63" s="69" t="str">
        <f>VLOOKUP(H63,'линии'!A$2:C$21,3)</f>
        <v>Замоскворецкая</v>
      </c>
      <c r="G63" s="83">
        <f>VLOOKUP(H63,'линии'!A$2:C$21,2)</f>
        <v>2</v>
      </c>
      <c r="H63" s="83">
        <v>2.0</v>
      </c>
      <c r="I63" s="83">
        <v>2.0</v>
      </c>
    </row>
    <row r="64">
      <c r="A64" s="83">
        <v>79.0</v>
      </c>
      <c r="B64" s="69" t="s">
        <v>818</v>
      </c>
      <c r="C64" s="69" t="s">
        <v>238</v>
      </c>
      <c r="D64" s="85" t="s">
        <v>762</v>
      </c>
      <c r="E64" s="69"/>
      <c r="F64" s="69" t="str">
        <f>VLOOKUP(H64,'линии'!A$2:C$21,3)</f>
        <v>Замоскворецкая</v>
      </c>
      <c r="G64" s="83">
        <f>VLOOKUP(H64,'линии'!A$2:C$21,2)</f>
        <v>2</v>
      </c>
      <c r="H64" s="83">
        <v>2.0</v>
      </c>
      <c r="I64" s="83">
        <v>3.0</v>
      </c>
    </row>
    <row r="65">
      <c r="A65" s="83">
        <v>70.0</v>
      </c>
      <c r="B65" s="69" t="s">
        <v>819</v>
      </c>
      <c r="C65" s="69" t="s">
        <v>419</v>
      </c>
      <c r="D65" s="85" t="s">
        <v>752</v>
      </c>
      <c r="E65" s="69"/>
      <c r="F65" s="69" t="str">
        <f>VLOOKUP(H65,'линии'!A$2:C$21,3)</f>
        <v>Таганско-Краснопресненская</v>
      </c>
      <c r="G65" s="83">
        <f>VLOOKUP(H65,'линии'!A$2:C$21,2)</f>
        <v>7</v>
      </c>
      <c r="H65" s="83">
        <v>7.0</v>
      </c>
      <c r="I65" s="83">
        <v>16.0</v>
      </c>
    </row>
    <row r="66">
      <c r="A66" s="83">
        <v>157.0</v>
      </c>
      <c r="B66" s="69" t="s">
        <v>820</v>
      </c>
      <c r="C66" s="69" t="s">
        <v>707</v>
      </c>
      <c r="D66" s="85" t="s">
        <v>762</v>
      </c>
      <c r="E66" s="69"/>
      <c r="F66" s="69" t="str">
        <f>VLOOKUP(H66,'линии'!A$2:C$21,3)</f>
        <v>Люблинско-Дмитровская</v>
      </c>
      <c r="G66" s="83">
        <f>VLOOKUP(H66,'линии'!A$2:C$21,2)</f>
        <v>10</v>
      </c>
      <c r="H66" s="83">
        <v>10.0</v>
      </c>
      <c r="I66" s="83">
        <v>17.0</v>
      </c>
    </row>
    <row r="67">
      <c r="A67" s="83">
        <v>22.0</v>
      </c>
      <c r="B67" s="84" t="s">
        <v>821</v>
      </c>
      <c r="C67" s="69" t="s">
        <v>581</v>
      </c>
      <c r="D67" s="85" t="s">
        <v>748</v>
      </c>
      <c r="E67" s="69"/>
      <c r="F67" s="69" t="str">
        <f>VLOOKUP(H67,'линии'!A$2:C$21,3)</f>
        <v>Арбатско-Покровская</v>
      </c>
      <c r="G67" s="83">
        <f>VLOOKUP(H67,'линии'!A$2:C$21,2)</f>
        <v>3</v>
      </c>
      <c r="H67" s="83">
        <v>3.0</v>
      </c>
      <c r="I67" s="83">
        <v>3.0</v>
      </c>
    </row>
    <row r="68">
      <c r="A68" s="83">
        <v>390.0</v>
      </c>
      <c r="B68" s="84" t="s">
        <v>821</v>
      </c>
      <c r="C68" s="69"/>
      <c r="D68" s="69"/>
      <c r="E68" s="83">
        <v>1.0</v>
      </c>
      <c r="F68" s="69" t="str">
        <f>VLOOKUP(H68,'линии'!A$2:C$21,3)</f>
        <v>МЦД-2</v>
      </c>
      <c r="G68" s="83" t="str">
        <f>VLOOKUP(H68,'линии'!A$2:C$21,2)</f>
        <v/>
      </c>
      <c r="H68" s="83">
        <v>29.0</v>
      </c>
      <c r="I68" s="83">
        <v>32.0</v>
      </c>
    </row>
    <row r="69">
      <c r="A69" s="83">
        <v>4.0</v>
      </c>
      <c r="B69" s="69" t="s">
        <v>822</v>
      </c>
      <c r="C69" s="69" t="s">
        <v>823</v>
      </c>
      <c r="D69" s="69"/>
      <c r="E69" s="83">
        <v>1.0</v>
      </c>
      <c r="F69" s="69" t="str">
        <f>VLOOKUP(H69,'линии'!A$2:C$21,3)</f>
        <v>Сокольническая</v>
      </c>
      <c r="G69" s="83">
        <f>VLOOKUP(H69,'линии'!A$2:C$21,2)</f>
        <v>1</v>
      </c>
      <c r="H69" s="83">
        <v>1.0</v>
      </c>
      <c r="I69" s="83">
        <v>7.0</v>
      </c>
    </row>
    <row r="70">
      <c r="A70" s="83">
        <v>275.0</v>
      </c>
      <c r="B70" s="69" t="s">
        <v>824</v>
      </c>
      <c r="C70" s="69" t="s">
        <v>372</v>
      </c>
      <c r="D70" s="85" t="s">
        <v>752</v>
      </c>
      <c r="E70" s="69"/>
      <c r="F70" s="69" t="str">
        <f>VLOOKUP(H70,'линии'!A$2:C$21,3)</f>
        <v>Большая кольцевая</v>
      </c>
      <c r="G70" s="83">
        <f>VLOOKUP(H70,'линии'!A$2:C$21,2)</f>
        <v>11</v>
      </c>
      <c r="H70" s="83">
        <v>21.0</v>
      </c>
      <c r="I70" s="83">
        <v>9.0</v>
      </c>
    </row>
    <row r="71">
      <c r="A71" s="83">
        <v>50.0</v>
      </c>
      <c r="B71" s="69" t="s">
        <v>825</v>
      </c>
      <c r="C71" s="69" t="s">
        <v>826</v>
      </c>
      <c r="D71" s="69"/>
      <c r="E71" s="83">
        <v>1.0</v>
      </c>
      <c r="F71" s="69" t="str">
        <f>VLOOKUP(H71,'линии'!A$2:C$21,3)</f>
        <v>Филёвская</v>
      </c>
      <c r="G71" s="83">
        <f>VLOOKUP(H71,'линии'!A$2:C$21,2)</f>
        <v>4</v>
      </c>
      <c r="H71" s="83">
        <v>4.0</v>
      </c>
      <c r="I71" s="83">
        <v>9.0</v>
      </c>
    </row>
    <row r="72">
      <c r="A72" s="83">
        <v>206.0</v>
      </c>
      <c r="B72" s="69" t="s">
        <v>827</v>
      </c>
      <c r="C72" s="69"/>
      <c r="D72" s="69"/>
      <c r="E72" s="83">
        <v>1.0</v>
      </c>
      <c r="F72" s="69" t="str">
        <f>VLOOKUP(H72,'линии'!A$2:C$21,3)</f>
        <v>Московский монорельс</v>
      </c>
      <c r="G72" s="83" t="str">
        <f>VLOOKUP(H72,'линии'!A$2:C$21,2)</f>
        <v/>
      </c>
      <c r="H72" s="83">
        <v>13.0</v>
      </c>
      <c r="I72" s="83">
        <v>5.0</v>
      </c>
    </row>
    <row r="73">
      <c r="A73" s="83">
        <v>74.0</v>
      </c>
      <c r="B73" s="69" t="s">
        <v>828</v>
      </c>
      <c r="C73" s="69" t="s">
        <v>700</v>
      </c>
      <c r="D73" s="85" t="s">
        <v>762</v>
      </c>
      <c r="E73" s="69"/>
      <c r="F73" s="69" t="str">
        <f>VLOOKUP(H73,'линии'!A$2:C$21,3)</f>
        <v>Таганско-Краснопресненская</v>
      </c>
      <c r="G73" s="83">
        <f>VLOOKUP(H73,'линии'!A$2:C$21,2)</f>
        <v>7</v>
      </c>
      <c r="H73" s="83">
        <v>7.0</v>
      </c>
      <c r="I73" s="83">
        <v>20.0</v>
      </c>
    </row>
    <row r="74">
      <c r="A74" s="83">
        <v>260.0</v>
      </c>
      <c r="B74" s="69" t="s">
        <v>829</v>
      </c>
      <c r="C74" s="69" t="s">
        <v>106</v>
      </c>
      <c r="D74" s="85" t="s">
        <v>762</v>
      </c>
      <c r="E74" s="69"/>
      <c r="F74" s="69" t="str">
        <f>VLOOKUP(H74,'линии'!A$2:C$21,3)</f>
        <v>Солнцевская</v>
      </c>
      <c r="G74" s="83" t="str">
        <f>VLOOKUP(H74,'линии'!A$2:C$21,2)</f>
        <v>8A</v>
      </c>
      <c r="H74" s="83">
        <v>27.0</v>
      </c>
      <c r="I74" s="83">
        <v>7.0</v>
      </c>
    </row>
    <row r="75">
      <c r="A75" s="83">
        <v>384.0</v>
      </c>
      <c r="B75" s="69" t="s">
        <v>830</v>
      </c>
      <c r="C75" s="69"/>
      <c r="D75" s="69"/>
      <c r="E75" s="83">
        <v>1.0</v>
      </c>
      <c r="F75" s="69" t="str">
        <f>VLOOKUP(H75,'линии'!A$2:C$21,3)</f>
        <v>МЦД-2</v>
      </c>
      <c r="G75" s="83" t="str">
        <f>VLOOKUP(H75,'линии'!A$2:C$21,2)</f>
        <v/>
      </c>
      <c r="H75" s="83">
        <v>29.0</v>
      </c>
      <c r="I75" s="83">
        <v>26.0</v>
      </c>
    </row>
    <row r="76">
      <c r="A76" s="83">
        <v>532.0</v>
      </c>
      <c r="B76" s="69" t="s">
        <v>831</v>
      </c>
      <c r="C76" s="69" t="s">
        <v>413</v>
      </c>
      <c r="D76" s="85" t="s">
        <v>757</v>
      </c>
      <c r="E76" s="69"/>
      <c r="F76" s="69" t="str">
        <f>VLOOKUP(H76,'линии'!A$2:C$21,3)</f>
        <v>Большая кольцевая</v>
      </c>
      <c r="G76" s="83">
        <f>VLOOKUP(H76,'линии'!A$2:C$21,2)</f>
        <v>11</v>
      </c>
      <c r="H76" s="83">
        <v>21.0</v>
      </c>
      <c r="I76" s="83">
        <v>22.0</v>
      </c>
    </row>
    <row r="77">
      <c r="A77" s="83">
        <v>342.0</v>
      </c>
      <c r="B77" s="69" t="s">
        <v>832</v>
      </c>
      <c r="C77" s="69" t="s">
        <v>280</v>
      </c>
      <c r="D77" s="85" t="s">
        <v>757</v>
      </c>
      <c r="E77" s="69"/>
      <c r="F77" s="69" t="str">
        <f>VLOOKUP(H77,'линии'!A$2:C$21,3)</f>
        <v>МЦД-1</v>
      </c>
      <c r="G77" s="83" t="str">
        <f>VLOOKUP(H77,'линии'!A$2:C$21,2)</f>
        <v/>
      </c>
      <c r="H77" s="83">
        <v>28.0</v>
      </c>
      <c r="I77" s="83">
        <v>11.0</v>
      </c>
    </row>
    <row r="78">
      <c r="A78" s="83">
        <v>219.0</v>
      </c>
      <c r="B78" s="84" t="s">
        <v>833</v>
      </c>
      <c r="C78" s="69"/>
      <c r="D78" s="69"/>
      <c r="E78" s="83">
        <v>1.0</v>
      </c>
      <c r="F78" s="69" t="str">
        <f>VLOOKUP(H78,'линии'!A$2:C$21,3)</f>
        <v>МЦК</v>
      </c>
      <c r="G78" s="83">
        <f>VLOOKUP(H78,'линии'!A$2:C$21,2)</f>
        <v>14</v>
      </c>
      <c r="H78" s="83">
        <v>20.0</v>
      </c>
      <c r="I78" s="83">
        <v>12.0</v>
      </c>
    </row>
    <row r="79">
      <c r="A79" s="83">
        <v>245.0</v>
      </c>
      <c r="B79" s="84" t="s">
        <v>833</v>
      </c>
      <c r="C79" s="69" t="s">
        <v>834</v>
      </c>
      <c r="D79" s="69"/>
      <c r="E79" s="83">
        <v>1.0</v>
      </c>
      <c r="F79" s="69" t="str">
        <f>VLOOKUP(H79,'линии'!A$2:C$21,3)</f>
        <v>Большая кольцевая</v>
      </c>
      <c r="G79" s="83">
        <f>VLOOKUP(H79,'линии'!A$2:C$21,2)</f>
        <v>11</v>
      </c>
      <c r="H79" s="83">
        <v>21.0</v>
      </c>
      <c r="I79" s="83">
        <v>1.0</v>
      </c>
    </row>
    <row r="80">
      <c r="A80" s="83">
        <v>556.0</v>
      </c>
      <c r="B80" s="84" t="s">
        <v>833</v>
      </c>
      <c r="C80" s="69"/>
      <c r="D80" s="69"/>
      <c r="E80" s="83">
        <v>1.0</v>
      </c>
      <c r="F80" s="69" t="str">
        <f>VLOOKUP(H80,'линии'!A$2:C$21,3)</f>
        <v>Солнцевская</v>
      </c>
      <c r="G80" s="83" t="str">
        <f>VLOOKUP(H80,'линии'!A$2:C$21,2)</f>
        <v>8A</v>
      </c>
      <c r="H80" s="83">
        <v>27.0</v>
      </c>
      <c r="I80" s="83">
        <v>14.0</v>
      </c>
    </row>
    <row r="81">
      <c r="A81" s="83">
        <v>372.0</v>
      </c>
      <c r="B81" s="69" t="s">
        <v>835</v>
      </c>
      <c r="C81" s="69" t="s">
        <v>836</v>
      </c>
      <c r="D81" s="69"/>
      <c r="E81" s="83">
        <v>1.0</v>
      </c>
      <c r="F81" s="69" t="str">
        <f>VLOOKUP(H81,'линии'!A$2:C$21,3)</f>
        <v>МЦД-2</v>
      </c>
      <c r="G81" s="83" t="str">
        <f>VLOOKUP(H81,'линии'!A$2:C$21,2)</f>
        <v/>
      </c>
      <c r="H81" s="83">
        <v>29.0</v>
      </c>
      <c r="I81" s="83">
        <v>14.0</v>
      </c>
    </row>
    <row r="82">
      <c r="A82" s="83">
        <v>551.0</v>
      </c>
      <c r="B82" s="69" t="s">
        <v>837</v>
      </c>
      <c r="C82" s="69" t="s">
        <v>86</v>
      </c>
      <c r="D82" s="85" t="s">
        <v>757</v>
      </c>
      <c r="E82" s="69"/>
      <c r="F82" s="69" t="str">
        <f>VLOOKUP(H82,'линии'!A$2:C$21,3)</f>
        <v>Троицкая</v>
      </c>
      <c r="G82" s="83" t="str">
        <f>VLOOKUP(H82,'линии'!A$2:C$21,2)</f>
        <v/>
      </c>
      <c r="H82" s="83">
        <v>33.0</v>
      </c>
      <c r="I82" s="83">
        <v>13.0</v>
      </c>
    </row>
    <row r="83">
      <c r="A83" s="83">
        <v>82.0</v>
      </c>
      <c r="B83" s="69" t="s">
        <v>838</v>
      </c>
      <c r="C83" s="69" t="s">
        <v>644</v>
      </c>
      <c r="D83" s="85" t="s">
        <v>757</v>
      </c>
      <c r="E83" s="69"/>
      <c r="F83" s="69" t="str">
        <f>VLOOKUP(H83,'линии'!A$2:C$21,3)</f>
        <v>Замоскворецкая</v>
      </c>
      <c r="G83" s="83">
        <f>VLOOKUP(H83,'линии'!A$2:C$21,2)</f>
        <v>2</v>
      </c>
      <c r="H83" s="83">
        <v>2.0</v>
      </c>
      <c r="I83" s="83">
        <v>6.0</v>
      </c>
    </row>
    <row r="84">
      <c r="A84" s="83">
        <v>104.0</v>
      </c>
      <c r="B84" s="84" t="s">
        <v>839</v>
      </c>
      <c r="C84" s="69" t="s">
        <v>131</v>
      </c>
      <c r="D84" s="85" t="s">
        <v>762</v>
      </c>
      <c r="E84" s="69"/>
      <c r="F84" s="69" t="str">
        <f>VLOOKUP(H84,'линии'!A$2:C$21,3)</f>
        <v>Серпуховско-Тимирязевская</v>
      </c>
      <c r="G84" s="83">
        <f>VLOOKUP(H84,'линии'!A$2:C$21,2)</f>
        <v>9</v>
      </c>
      <c r="H84" s="83">
        <v>9.0</v>
      </c>
      <c r="I84" s="83">
        <v>7.0</v>
      </c>
    </row>
    <row r="85">
      <c r="A85" s="83">
        <v>383.0</v>
      </c>
      <c r="B85" s="84" t="s">
        <v>839</v>
      </c>
      <c r="C85" s="69"/>
      <c r="D85" s="69"/>
      <c r="E85" s="83">
        <v>1.0</v>
      </c>
      <c r="F85" s="69" t="str">
        <f>VLOOKUP(H85,'линии'!A$2:C$21,3)</f>
        <v>МЦД-2</v>
      </c>
      <c r="G85" s="83" t="str">
        <f>VLOOKUP(H85,'линии'!A$2:C$21,2)</f>
        <v/>
      </c>
      <c r="H85" s="83">
        <v>29.0</v>
      </c>
      <c r="I85" s="83">
        <v>25.0</v>
      </c>
    </row>
    <row r="86">
      <c r="A86" s="83">
        <v>346.0</v>
      </c>
      <c r="B86" s="69" t="s">
        <v>840</v>
      </c>
      <c r="C86" s="69" t="s">
        <v>131</v>
      </c>
      <c r="D86" s="69"/>
      <c r="E86" s="83">
        <v>1.0</v>
      </c>
      <c r="F86" s="69" t="str">
        <f>VLOOKUP(H86,'линии'!A$2:C$21,3)</f>
        <v>МЦД-1</v>
      </c>
      <c r="G86" s="83" t="str">
        <f>VLOOKUP(H86,'линии'!A$2:C$21,2)</f>
        <v/>
      </c>
      <c r="H86" s="83">
        <v>28.0</v>
      </c>
      <c r="I86" s="83">
        <v>15.0</v>
      </c>
    </row>
    <row r="87">
      <c r="A87" s="83">
        <v>193.0</v>
      </c>
      <c r="B87" s="69" t="s">
        <v>841</v>
      </c>
      <c r="C87" s="69" t="s">
        <v>649</v>
      </c>
      <c r="D87" s="85" t="s">
        <v>757</v>
      </c>
      <c r="E87" s="69"/>
      <c r="F87" s="69" t="str">
        <f>VLOOKUP(H87,'линии'!A$2:C$21,3)</f>
        <v>Кольцевая</v>
      </c>
      <c r="G87" s="83">
        <f>VLOOKUP(H87,'линии'!A$2:C$21,2)</f>
        <v>5</v>
      </c>
      <c r="H87" s="83">
        <v>5.0</v>
      </c>
      <c r="I87" s="83">
        <v>11.0</v>
      </c>
    </row>
    <row r="88">
      <c r="A88" s="83">
        <v>336.0</v>
      </c>
      <c r="B88" s="69" t="s">
        <v>842</v>
      </c>
      <c r="C88" s="69" t="s">
        <v>708</v>
      </c>
      <c r="D88" s="85" t="s">
        <v>752</v>
      </c>
      <c r="E88" s="69"/>
      <c r="F88" s="69" t="str">
        <f>VLOOKUP(H88,'линии'!A$2:C$21,3)</f>
        <v>МЦД-1</v>
      </c>
      <c r="G88" s="83" t="str">
        <f>VLOOKUP(H88,'линии'!A$2:C$21,2)</f>
        <v/>
      </c>
      <c r="H88" s="83">
        <v>28.0</v>
      </c>
      <c r="I88" s="83">
        <v>5.0</v>
      </c>
    </row>
    <row r="89">
      <c r="A89" s="83">
        <v>95.0</v>
      </c>
      <c r="B89" s="69" t="s">
        <v>843</v>
      </c>
      <c r="C89" s="69" t="s">
        <v>404</v>
      </c>
      <c r="D89" s="85" t="s">
        <v>752</v>
      </c>
      <c r="E89" s="69"/>
      <c r="F89" s="69" t="str">
        <f>VLOOKUP(H89,'линии'!A$2:C$21,3)</f>
        <v>Замоскворецкая</v>
      </c>
      <c r="G89" s="83">
        <f>VLOOKUP(H89,'линии'!A$2:C$21,2)</f>
        <v>2</v>
      </c>
      <c r="H89" s="83">
        <v>2.0</v>
      </c>
      <c r="I89" s="83">
        <v>20.0</v>
      </c>
    </row>
    <row r="90">
      <c r="A90" s="83">
        <v>148.0</v>
      </c>
      <c r="B90" s="69" t="s">
        <v>844</v>
      </c>
      <c r="C90" s="69" t="s">
        <v>621</v>
      </c>
      <c r="D90" s="85" t="s">
        <v>752</v>
      </c>
      <c r="E90" s="69"/>
      <c r="F90" s="69" t="str">
        <f>VLOOKUP(H90,'линии'!A$2:C$21,3)</f>
        <v>Люблинско-Дмитровская</v>
      </c>
      <c r="G90" s="83">
        <f>VLOOKUP(H90,'линии'!A$2:C$21,2)</f>
        <v>10</v>
      </c>
      <c r="H90" s="83">
        <v>10.0</v>
      </c>
      <c r="I90" s="83">
        <v>8.0</v>
      </c>
    </row>
    <row r="91">
      <c r="A91" s="83">
        <v>154.0</v>
      </c>
      <c r="B91" s="84" t="s">
        <v>845</v>
      </c>
      <c r="C91" s="69" t="s">
        <v>517</v>
      </c>
      <c r="D91" s="85" t="s">
        <v>757</v>
      </c>
      <c r="E91" s="69"/>
      <c r="F91" s="69" t="str">
        <f>VLOOKUP(H91,'линии'!A$2:C$21,3)</f>
        <v>Люблинско-Дмитровская</v>
      </c>
      <c r="G91" s="83">
        <f>VLOOKUP(H91,'линии'!A$2:C$21,2)</f>
        <v>10</v>
      </c>
      <c r="H91" s="83">
        <v>10.0</v>
      </c>
      <c r="I91" s="83">
        <v>14.0</v>
      </c>
    </row>
    <row r="92">
      <c r="A92" s="83">
        <v>227.0</v>
      </c>
      <c r="B92" s="84" t="s">
        <v>845</v>
      </c>
      <c r="C92" s="69"/>
      <c r="D92" s="69"/>
      <c r="E92" s="83">
        <v>1.0</v>
      </c>
      <c r="F92" s="69" t="str">
        <f>VLOOKUP(H92,'линии'!A$2:C$21,3)</f>
        <v>МЦК</v>
      </c>
      <c r="G92" s="83">
        <f>VLOOKUP(H92,'линии'!A$2:C$21,2)</f>
        <v>14</v>
      </c>
      <c r="H92" s="83">
        <v>20.0</v>
      </c>
      <c r="I92" s="83">
        <v>20.0</v>
      </c>
    </row>
    <row r="93">
      <c r="A93" s="83">
        <v>544.0</v>
      </c>
      <c r="B93" s="69" t="s">
        <v>846</v>
      </c>
      <c r="C93" s="69" t="s">
        <v>342</v>
      </c>
      <c r="D93" s="85" t="s">
        <v>757</v>
      </c>
      <c r="E93" s="69"/>
      <c r="F93" s="69" t="str">
        <f>VLOOKUP(H93,'линии'!A$2:C$21,3)</f>
        <v>Троицкая</v>
      </c>
      <c r="G93" s="83" t="str">
        <f>VLOOKUP(H93,'линии'!A$2:C$21,2)</f>
        <v/>
      </c>
      <c r="H93" s="83">
        <v>33.0</v>
      </c>
      <c r="I93" s="83">
        <v>6.0</v>
      </c>
    </row>
    <row r="94">
      <c r="A94" s="83">
        <v>76.0</v>
      </c>
      <c r="B94" s="69" t="s">
        <v>847</v>
      </c>
      <c r="C94" s="69" t="s">
        <v>425</v>
      </c>
      <c r="D94" s="85" t="s">
        <v>757</v>
      </c>
      <c r="E94" s="69"/>
      <c r="F94" s="69" t="str">
        <f>VLOOKUP(H94,'линии'!A$2:C$21,3)</f>
        <v>Таганско-Краснопресненская</v>
      </c>
      <c r="G94" s="83">
        <f>VLOOKUP(H94,'линии'!A$2:C$21,2)</f>
        <v>7</v>
      </c>
      <c r="H94" s="83">
        <v>7.0</v>
      </c>
      <c r="I94" s="83">
        <v>22.0</v>
      </c>
    </row>
    <row r="95">
      <c r="A95" s="83">
        <v>225.0</v>
      </c>
      <c r="B95" s="69" t="s">
        <v>848</v>
      </c>
      <c r="C95" s="69"/>
      <c r="D95" s="69"/>
      <c r="E95" s="83">
        <v>1.0</v>
      </c>
      <c r="F95" s="69" t="str">
        <f>VLOOKUP(H95,'линии'!A$2:C$21,3)</f>
        <v>МЦК</v>
      </c>
      <c r="G95" s="83">
        <f>VLOOKUP(H95,'линии'!A$2:C$21,2)</f>
        <v>14</v>
      </c>
      <c r="H95" s="83">
        <v>20.0</v>
      </c>
      <c r="I95" s="83">
        <v>18.0</v>
      </c>
    </row>
    <row r="96">
      <c r="A96" s="83">
        <v>216.0</v>
      </c>
      <c r="B96" s="69" t="s">
        <v>849</v>
      </c>
      <c r="C96" s="69" t="s">
        <v>600</v>
      </c>
      <c r="D96" s="85" t="s">
        <v>762</v>
      </c>
      <c r="E96" s="69"/>
      <c r="F96" s="69" t="str">
        <f>VLOOKUP(H96,'линии'!A$2:C$21,3)</f>
        <v>МЦК</v>
      </c>
      <c r="G96" s="83">
        <f>VLOOKUP(H96,'линии'!A$2:C$21,2)</f>
        <v>14</v>
      </c>
      <c r="H96" s="83">
        <v>20.0</v>
      </c>
      <c r="I96" s="83">
        <v>9.0</v>
      </c>
    </row>
    <row r="97">
      <c r="A97" s="83">
        <v>274.0</v>
      </c>
      <c r="B97" s="69" t="s">
        <v>850</v>
      </c>
      <c r="C97" s="69" t="s">
        <v>652</v>
      </c>
      <c r="D97" s="85" t="s">
        <v>762</v>
      </c>
      <c r="E97" s="69"/>
      <c r="F97" s="69" t="str">
        <f>VLOOKUP(H97,'линии'!A$2:C$21,3)</f>
        <v>Большая кольцевая</v>
      </c>
      <c r="G97" s="83">
        <f>VLOOKUP(H97,'линии'!A$2:C$21,2)</f>
        <v>11</v>
      </c>
      <c r="H97" s="83">
        <v>21.0</v>
      </c>
      <c r="I97" s="83">
        <v>8.0</v>
      </c>
    </row>
    <row r="98">
      <c r="A98" s="83">
        <v>163.0</v>
      </c>
      <c r="B98" s="69" t="s">
        <v>851</v>
      </c>
      <c r="C98" s="69" t="s">
        <v>662</v>
      </c>
      <c r="D98" s="85" t="s">
        <v>762</v>
      </c>
      <c r="E98" s="69"/>
      <c r="F98" s="69" t="str">
        <f>VLOOKUP(H98,'линии'!A$2:C$21,3)</f>
        <v>Люблинско-Дмитровская</v>
      </c>
      <c r="G98" s="83">
        <f>VLOOKUP(H98,'линии'!A$2:C$21,2)</f>
        <v>10</v>
      </c>
      <c r="H98" s="83">
        <v>10.0</v>
      </c>
      <c r="I98" s="83">
        <v>23.0</v>
      </c>
    </row>
    <row r="99">
      <c r="A99" s="83">
        <v>234.0</v>
      </c>
      <c r="B99" s="69" t="s">
        <v>852</v>
      </c>
      <c r="C99" s="69" t="s">
        <v>632</v>
      </c>
      <c r="D99" s="85" t="s">
        <v>757</v>
      </c>
      <c r="E99" s="69"/>
      <c r="F99" s="69" t="str">
        <f>VLOOKUP(H99,'линии'!A$2:C$21,3)</f>
        <v>МЦК</v>
      </c>
      <c r="G99" s="83">
        <f>VLOOKUP(H99,'линии'!A$2:C$21,2)</f>
        <v>14</v>
      </c>
      <c r="H99" s="83">
        <v>20.0</v>
      </c>
      <c r="I99" s="83">
        <v>27.0</v>
      </c>
    </row>
    <row r="100">
      <c r="A100" s="83">
        <v>39.0</v>
      </c>
      <c r="B100" s="69" t="s">
        <v>853</v>
      </c>
      <c r="C100" s="69" t="s">
        <v>488</v>
      </c>
      <c r="D100" s="85" t="s">
        <v>757</v>
      </c>
      <c r="E100" s="69"/>
      <c r="F100" s="69" t="str">
        <f>VLOOKUP(H100,'линии'!A$2:C$21,3)</f>
        <v>Арбатско-Покровская</v>
      </c>
      <c r="G100" s="83">
        <f>VLOOKUP(H100,'линии'!A$2:C$21,2)</f>
        <v>3</v>
      </c>
      <c r="H100" s="83">
        <v>3.0</v>
      </c>
      <c r="I100" s="83">
        <v>20.0</v>
      </c>
    </row>
    <row r="101">
      <c r="A101" s="83">
        <v>340.0</v>
      </c>
      <c r="B101" s="69" t="s">
        <v>854</v>
      </c>
      <c r="C101" s="69" t="s">
        <v>166</v>
      </c>
      <c r="D101" s="85" t="s">
        <v>757</v>
      </c>
      <c r="E101" s="69"/>
      <c r="F101" s="69" t="str">
        <f>VLOOKUP(H101,'линии'!A$2:C$21,3)</f>
        <v>МЦД-1</v>
      </c>
      <c r="G101" s="83" t="str">
        <f>VLOOKUP(H101,'линии'!A$2:C$21,2)</f>
        <v/>
      </c>
      <c r="H101" s="83">
        <v>28.0</v>
      </c>
      <c r="I101" s="83">
        <v>9.0</v>
      </c>
    </row>
    <row r="102">
      <c r="A102" s="83">
        <v>380.0</v>
      </c>
      <c r="B102" s="69" t="s">
        <v>855</v>
      </c>
      <c r="C102" s="69" t="s">
        <v>855</v>
      </c>
      <c r="D102" s="69"/>
      <c r="E102" s="83">
        <v>1.0</v>
      </c>
      <c r="F102" s="69" t="str">
        <f>VLOOKUP(H102,'линии'!A$2:C$21,3)</f>
        <v>МЦД-2</v>
      </c>
      <c r="G102" s="83" t="str">
        <f>VLOOKUP(H102,'линии'!A$2:C$21,2)</f>
        <v/>
      </c>
      <c r="H102" s="83">
        <v>29.0</v>
      </c>
      <c r="I102" s="83">
        <v>22.0</v>
      </c>
    </row>
    <row r="103">
      <c r="A103" s="83">
        <v>377.0</v>
      </c>
      <c r="B103" s="69" t="s">
        <v>856</v>
      </c>
      <c r="C103" s="69" t="s">
        <v>9</v>
      </c>
      <c r="D103" s="85" t="s">
        <v>748</v>
      </c>
      <c r="E103" s="69"/>
      <c r="F103" s="69" t="str">
        <f>VLOOKUP(H103,'линии'!A$2:C$21,3)</f>
        <v>МЦД-2</v>
      </c>
      <c r="G103" s="83" t="str">
        <f>VLOOKUP(H103,'линии'!A$2:C$21,2)</f>
        <v/>
      </c>
      <c r="H103" s="83">
        <v>29.0</v>
      </c>
      <c r="I103" s="83">
        <v>19.0</v>
      </c>
    </row>
    <row r="104">
      <c r="A104" s="83">
        <v>141.0</v>
      </c>
      <c r="B104" s="69" t="s">
        <v>857</v>
      </c>
      <c r="C104" s="69" t="s">
        <v>445</v>
      </c>
      <c r="D104" s="85" t="s">
        <v>757</v>
      </c>
      <c r="E104" s="69"/>
      <c r="F104" s="69" t="str">
        <f>VLOOKUP(H104,'линии'!A$2:C$21,3)</f>
        <v>Калужско-Рижская</v>
      </c>
      <c r="G104" s="83">
        <f>VLOOKUP(H104,'линии'!A$2:C$21,2)</f>
        <v>6</v>
      </c>
      <c r="H104" s="83">
        <v>6.0</v>
      </c>
      <c r="I104" s="83">
        <v>19.0</v>
      </c>
    </row>
    <row r="105">
      <c r="A105" s="83">
        <v>92.0</v>
      </c>
      <c r="B105" s="69" t="s">
        <v>858</v>
      </c>
      <c r="C105" s="69" t="s">
        <v>376</v>
      </c>
      <c r="D105" s="85" t="s">
        <v>752</v>
      </c>
      <c r="E105" s="69"/>
      <c r="F105" s="69" t="str">
        <f>VLOOKUP(H105,'линии'!A$2:C$21,3)</f>
        <v>Замоскворецкая</v>
      </c>
      <c r="G105" s="83">
        <f>VLOOKUP(H105,'линии'!A$2:C$21,2)</f>
        <v>2</v>
      </c>
      <c r="H105" s="83">
        <v>2.0</v>
      </c>
      <c r="I105" s="83">
        <v>17.0</v>
      </c>
    </row>
    <row r="106">
      <c r="A106" s="83">
        <v>171.0</v>
      </c>
      <c r="B106" s="84" t="s">
        <v>859</v>
      </c>
      <c r="C106" s="69" t="s">
        <v>83</v>
      </c>
      <c r="D106" s="85" t="s">
        <v>757</v>
      </c>
      <c r="E106" s="69"/>
      <c r="F106" s="69" t="str">
        <f>VLOOKUP(H106,'линии'!A$2:C$21,3)</f>
        <v>Большая кольцевая</v>
      </c>
      <c r="G106" s="83">
        <f>VLOOKUP(H106,'линии'!A$2:C$21,2)</f>
        <v>11</v>
      </c>
      <c r="H106" s="83">
        <v>11.0</v>
      </c>
      <c r="I106" s="83">
        <v>1.0</v>
      </c>
    </row>
    <row r="107">
      <c r="A107" s="83">
        <v>559.0</v>
      </c>
      <c r="B107" s="84" t="s">
        <v>859</v>
      </c>
      <c r="C107" s="69"/>
      <c r="D107" s="69"/>
      <c r="E107" s="83">
        <v>1.0</v>
      </c>
      <c r="F107" s="69" t="str">
        <f>VLOOKUP(H107,'линии'!A$2:C$21,3)</f>
        <v>Большая кольцевая</v>
      </c>
      <c r="G107" s="83">
        <f>VLOOKUP(H107,'линии'!A$2:C$21,2)</f>
        <v>11</v>
      </c>
      <c r="H107" s="83">
        <v>21.0</v>
      </c>
      <c r="I107" s="83">
        <v>24.0</v>
      </c>
    </row>
    <row r="108">
      <c r="A108" s="83">
        <v>91.0</v>
      </c>
      <c r="B108" s="84" t="s">
        <v>860</v>
      </c>
      <c r="C108" s="69" t="s">
        <v>309</v>
      </c>
      <c r="D108" s="85" t="s">
        <v>757</v>
      </c>
      <c r="E108" s="69"/>
      <c r="F108" s="69" t="str">
        <f>VLOOKUP(H108,'линии'!A$2:C$21,3)</f>
        <v>Замоскворецкая</v>
      </c>
      <c r="G108" s="83">
        <f>VLOOKUP(H108,'линии'!A$2:C$21,2)</f>
        <v>2</v>
      </c>
      <c r="H108" s="83">
        <v>2.0</v>
      </c>
      <c r="I108" s="83">
        <v>16.0</v>
      </c>
    </row>
    <row r="109">
      <c r="A109" s="83">
        <v>195.0</v>
      </c>
      <c r="B109" s="84" t="s">
        <v>860</v>
      </c>
      <c r="C109" s="69"/>
      <c r="D109" s="69"/>
      <c r="E109" s="83">
        <v>1.0</v>
      </c>
      <c r="F109" s="69" t="str">
        <f>VLOOKUP(H109,'линии'!A$2:C$21,3)</f>
        <v>Большая кольцевая</v>
      </c>
      <c r="G109" s="83">
        <f>VLOOKUP(H109,'линии'!A$2:C$21,2)</f>
        <v>11</v>
      </c>
      <c r="H109" s="83">
        <v>11.0</v>
      </c>
      <c r="I109" s="83">
        <v>3.0</v>
      </c>
    </row>
    <row r="110">
      <c r="A110" s="83">
        <v>30.0</v>
      </c>
      <c r="B110" s="84" t="s">
        <v>861</v>
      </c>
      <c r="C110" s="69" t="s">
        <v>410</v>
      </c>
      <c r="D110" s="85" t="s">
        <v>762</v>
      </c>
      <c r="E110" s="69"/>
      <c r="F110" s="69" t="str">
        <f>VLOOKUP(H110,'линии'!A$2:C$21,3)</f>
        <v>Арбатско-Покровская</v>
      </c>
      <c r="G110" s="83">
        <f>VLOOKUP(H110,'линии'!A$2:C$21,2)</f>
        <v>3</v>
      </c>
      <c r="H110" s="83">
        <v>3.0</v>
      </c>
      <c r="I110" s="83">
        <v>11.0</v>
      </c>
    </row>
    <row r="111">
      <c r="A111" s="83">
        <v>51.0</v>
      </c>
      <c r="B111" s="84" t="s">
        <v>861</v>
      </c>
      <c r="C111" s="69"/>
      <c r="D111" s="69"/>
      <c r="E111" s="83">
        <v>1.0</v>
      </c>
      <c r="F111" s="69" t="str">
        <f>VLOOKUP(H111,'линии'!A$2:C$21,3)</f>
        <v>Филёвская</v>
      </c>
      <c r="G111" s="83">
        <f>VLOOKUP(H111,'линии'!A$2:C$21,2)</f>
        <v>4</v>
      </c>
      <c r="H111" s="83">
        <v>4.0</v>
      </c>
      <c r="I111" s="83">
        <v>10.0</v>
      </c>
    </row>
    <row r="112">
      <c r="A112" s="83">
        <v>184.0</v>
      </c>
      <c r="B112" s="84" t="s">
        <v>861</v>
      </c>
      <c r="C112" s="69"/>
      <c r="D112" s="69"/>
      <c r="E112" s="83">
        <v>1.0</v>
      </c>
      <c r="F112" s="69" t="str">
        <f>VLOOKUP(H112,'линии'!A$2:C$21,3)</f>
        <v>Кольцевая</v>
      </c>
      <c r="G112" s="83">
        <f>VLOOKUP(H112,'линии'!A$2:C$21,2)</f>
        <v>5</v>
      </c>
      <c r="H112" s="83">
        <v>5.0</v>
      </c>
      <c r="I112" s="83">
        <v>2.0</v>
      </c>
    </row>
    <row r="113">
      <c r="A113" s="83">
        <v>133.0</v>
      </c>
      <c r="B113" s="84" t="s">
        <v>862</v>
      </c>
      <c r="C113" s="69" t="s">
        <v>187</v>
      </c>
      <c r="D113" s="86" t="s">
        <v>757</v>
      </c>
      <c r="E113" s="69"/>
      <c r="F113" s="69" t="str">
        <f>VLOOKUP(H113,'линии'!A$2:C$21,3)</f>
        <v>Калужско-Рижская</v>
      </c>
      <c r="G113" s="83">
        <f>VLOOKUP(H113,'линии'!A$2:C$21,2)</f>
        <v>6</v>
      </c>
      <c r="H113" s="83">
        <v>6.0</v>
      </c>
      <c r="I113" s="83">
        <v>11.0</v>
      </c>
    </row>
    <row r="114">
      <c r="A114" s="83">
        <v>67.0</v>
      </c>
      <c r="B114" s="84" t="s">
        <v>862</v>
      </c>
      <c r="C114" s="69"/>
      <c r="D114" s="69"/>
      <c r="E114" s="83">
        <v>1.0</v>
      </c>
      <c r="F114" s="69" t="str">
        <f>VLOOKUP(H114,'линии'!A$2:C$21,3)</f>
        <v>Таганско-Краснопресненская</v>
      </c>
      <c r="G114" s="83">
        <f>VLOOKUP(H114,'линии'!A$2:C$21,2)</f>
        <v>7</v>
      </c>
      <c r="H114" s="83">
        <v>7.0</v>
      </c>
      <c r="I114" s="83">
        <v>13.0</v>
      </c>
    </row>
    <row r="115">
      <c r="A115" s="83">
        <v>530.0</v>
      </c>
      <c r="B115" s="69" t="s">
        <v>863</v>
      </c>
      <c r="C115" s="69" t="s">
        <v>864</v>
      </c>
      <c r="D115" s="85" t="s">
        <v>757</v>
      </c>
      <c r="E115" s="69"/>
      <c r="F115" s="69" t="str">
        <f>VLOOKUP(H115,'линии'!A$2:C$21,3)</f>
        <v>Большая кольцевая</v>
      </c>
      <c r="G115" s="83">
        <f>VLOOKUP(H115,'линии'!A$2:C$21,2)</f>
        <v>11</v>
      </c>
      <c r="H115" s="83">
        <v>21.0</v>
      </c>
      <c r="I115" s="83">
        <v>30.0</v>
      </c>
    </row>
    <row r="116">
      <c r="A116" s="83">
        <v>155.0</v>
      </c>
      <c r="B116" s="69" t="s">
        <v>865</v>
      </c>
      <c r="C116" s="69" t="s">
        <v>29</v>
      </c>
      <c r="D116" s="85" t="s">
        <v>757</v>
      </c>
      <c r="E116" s="69"/>
      <c r="F116" s="69" t="str">
        <f>VLOOKUP(H116,'линии'!A$2:C$21,3)</f>
        <v>Люблинско-Дмитровская</v>
      </c>
      <c r="G116" s="83">
        <f>VLOOKUP(H116,'линии'!A$2:C$21,2)</f>
        <v>10</v>
      </c>
      <c r="H116" s="83">
        <v>10.0</v>
      </c>
      <c r="I116" s="83">
        <v>15.0</v>
      </c>
    </row>
    <row r="117">
      <c r="A117" s="83">
        <v>90.0</v>
      </c>
      <c r="B117" s="69" t="s">
        <v>866</v>
      </c>
      <c r="C117" s="69" t="s">
        <v>290</v>
      </c>
      <c r="D117" s="85" t="s">
        <v>757</v>
      </c>
      <c r="E117" s="69"/>
      <c r="F117" s="69" t="str">
        <f>VLOOKUP(H117,'линии'!A$2:C$21,3)</f>
        <v>Замоскворецкая</v>
      </c>
      <c r="G117" s="83">
        <f>VLOOKUP(H117,'линии'!A$2:C$21,2)</f>
        <v>2</v>
      </c>
      <c r="H117" s="83">
        <v>2.0</v>
      </c>
      <c r="I117" s="83">
        <v>15.0</v>
      </c>
    </row>
    <row r="118">
      <c r="A118" s="83">
        <v>270.0</v>
      </c>
      <c r="B118" s="84" t="s">
        <v>867</v>
      </c>
      <c r="C118" s="69" t="s">
        <v>637</v>
      </c>
      <c r="D118" s="85" t="s">
        <v>752</v>
      </c>
      <c r="E118" s="69"/>
      <c r="F118" s="69" t="str">
        <f>VLOOKUP(H118,'линии'!A$2:C$21,3)</f>
        <v>Сокольническая</v>
      </c>
      <c r="G118" s="83">
        <f>VLOOKUP(H118,'линии'!A$2:C$21,2)</f>
        <v>1</v>
      </c>
      <c r="H118" s="83">
        <v>1.0</v>
      </c>
      <c r="I118" s="83">
        <v>26.0</v>
      </c>
    </row>
    <row r="119">
      <c r="A119" s="83">
        <v>548.0</v>
      </c>
      <c r="B119" s="84" t="s">
        <v>867</v>
      </c>
      <c r="C119" s="69"/>
      <c r="D119" s="69"/>
      <c r="E119" s="83">
        <v>1.0</v>
      </c>
      <c r="F119" s="69" t="str">
        <f>VLOOKUP(H119,'линии'!A$2:C$21,3)</f>
        <v>Троицкая</v>
      </c>
      <c r="G119" s="83" t="str">
        <f>VLOOKUP(H119,'линии'!A$2:C$21,2)</f>
        <v/>
      </c>
      <c r="H119" s="83">
        <v>33.0</v>
      </c>
      <c r="I119" s="83">
        <v>10.0</v>
      </c>
    </row>
    <row r="120">
      <c r="A120" s="83">
        <v>14.0</v>
      </c>
      <c r="B120" s="84" t="s">
        <v>868</v>
      </c>
      <c r="C120" s="69" t="s">
        <v>869</v>
      </c>
      <c r="D120" s="69"/>
      <c r="E120" s="83">
        <v>1.0</v>
      </c>
      <c r="F120" s="69" t="str">
        <f>VLOOKUP(H120,'линии'!A$2:C$21,3)</f>
        <v>Сокольническая</v>
      </c>
      <c r="G120" s="83">
        <f>VLOOKUP(H120,'линии'!A$2:C$21,2)</f>
        <v>1</v>
      </c>
      <c r="H120" s="83">
        <v>1.0</v>
      </c>
      <c r="I120" s="83">
        <v>17.0</v>
      </c>
    </row>
    <row r="121">
      <c r="A121" s="83">
        <v>189.0</v>
      </c>
      <c r="B121" s="84" t="s">
        <v>868</v>
      </c>
      <c r="C121" s="69"/>
      <c r="D121" s="69"/>
      <c r="E121" s="83">
        <v>1.0</v>
      </c>
      <c r="F121" s="69" t="str">
        <f>VLOOKUP(H121,'линии'!A$2:C$21,3)</f>
        <v>Кольцевая</v>
      </c>
      <c r="G121" s="83">
        <f>VLOOKUP(H121,'линии'!A$2:C$21,2)</f>
        <v>5</v>
      </c>
      <c r="H121" s="83">
        <v>5.0</v>
      </c>
      <c r="I121" s="83">
        <v>7.0</v>
      </c>
    </row>
    <row r="122">
      <c r="A122" s="83">
        <v>143.0</v>
      </c>
      <c r="B122" s="69" t="s">
        <v>870</v>
      </c>
      <c r="C122" s="69" t="s">
        <v>244</v>
      </c>
      <c r="D122" s="85" t="s">
        <v>757</v>
      </c>
      <c r="E122" s="69"/>
      <c r="F122" s="69" t="str">
        <f>VLOOKUP(H122,'линии'!A$2:C$21,3)</f>
        <v>Калужско-Рижская</v>
      </c>
      <c r="G122" s="83">
        <f>VLOOKUP(H122,'линии'!A$2:C$21,2)</f>
        <v>6</v>
      </c>
      <c r="H122" s="83">
        <v>6.0</v>
      </c>
      <c r="I122" s="83">
        <v>21.0</v>
      </c>
    </row>
    <row r="123">
      <c r="A123" s="83">
        <v>212.0</v>
      </c>
      <c r="B123" s="69" t="s">
        <v>871</v>
      </c>
      <c r="C123" s="69" t="s">
        <v>284</v>
      </c>
      <c r="D123" s="85" t="s">
        <v>762</v>
      </c>
      <c r="E123" s="69"/>
      <c r="F123" s="69" t="str">
        <f>VLOOKUP(H123,'линии'!A$2:C$21,3)</f>
        <v>МЦК</v>
      </c>
      <c r="G123" s="83">
        <f>VLOOKUP(H123,'линии'!A$2:C$21,2)</f>
        <v>14</v>
      </c>
      <c r="H123" s="83">
        <v>20.0</v>
      </c>
      <c r="I123" s="83">
        <v>5.0</v>
      </c>
    </row>
    <row r="124">
      <c r="A124" s="83">
        <v>292.0</v>
      </c>
      <c r="B124" s="69" t="s">
        <v>872</v>
      </c>
      <c r="C124" s="69" t="s">
        <v>34</v>
      </c>
      <c r="D124" s="85" t="s">
        <v>752</v>
      </c>
      <c r="E124" s="69"/>
      <c r="F124" s="69" t="str">
        <f>VLOOKUP(H124,'линии'!A$2:C$21,3)</f>
        <v>Некрасовская</v>
      </c>
      <c r="G124" s="83">
        <f>VLOOKUP(H124,'линии'!A$2:C$21,2)</f>
        <v>15</v>
      </c>
      <c r="H124" s="83">
        <v>24.0</v>
      </c>
      <c r="I124" s="83">
        <v>5.0</v>
      </c>
    </row>
    <row r="125">
      <c r="A125" s="83">
        <v>197.0</v>
      </c>
      <c r="B125" s="69" t="s">
        <v>873</v>
      </c>
      <c r="C125" s="69" t="s">
        <v>655</v>
      </c>
      <c r="D125" s="85" t="s">
        <v>757</v>
      </c>
      <c r="E125" s="69"/>
      <c r="F125" s="69" t="str">
        <f>VLOOKUP(H125,'линии'!A$2:C$21,3)</f>
        <v>Таганско-Краснопресненская</v>
      </c>
      <c r="G125" s="83">
        <f>VLOOKUP(H125,'линии'!A$2:C$21,2)</f>
        <v>7</v>
      </c>
      <c r="H125" s="83">
        <v>7.0</v>
      </c>
      <c r="I125" s="83">
        <v>23.0</v>
      </c>
    </row>
    <row r="126">
      <c r="A126" s="83">
        <v>367.0</v>
      </c>
      <c r="B126" s="69" t="s">
        <v>874</v>
      </c>
      <c r="C126" s="69" t="s">
        <v>227</v>
      </c>
      <c r="D126" s="85" t="s">
        <v>752</v>
      </c>
      <c r="E126" s="69"/>
      <c r="F126" s="69" t="str">
        <f>VLOOKUP(H126,'линии'!A$2:C$21,3)</f>
        <v>МЦД-2</v>
      </c>
      <c r="G126" s="83" t="str">
        <f>VLOOKUP(H126,'линии'!A$2:C$21,2)</f>
        <v/>
      </c>
      <c r="H126" s="83">
        <v>29.0</v>
      </c>
      <c r="I126" s="83">
        <v>9.0</v>
      </c>
    </row>
    <row r="127">
      <c r="A127" s="83">
        <v>96.0</v>
      </c>
      <c r="B127" s="69" t="s">
        <v>875</v>
      </c>
      <c r="C127" s="69" t="s">
        <v>325</v>
      </c>
      <c r="D127" s="85" t="s">
        <v>748</v>
      </c>
      <c r="E127" s="69"/>
      <c r="F127" s="69" t="str">
        <f>VLOOKUP(H127,'линии'!A$2:C$21,3)</f>
        <v>Замоскворецкая</v>
      </c>
      <c r="G127" s="83">
        <f>VLOOKUP(H127,'линии'!A$2:C$21,2)</f>
        <v>2</v>
      </c>
      <c r="H127" s="83">
        <v>2.0</v>
      </c>
      <c r="I127" s="83">
        <v>21.0</v>
      </c>
    </row>
    <row r="128">
      <c r="A128" s="83">
        <v>393.0</v>
      </c>
      <c r="B128" s="69" t="s">
        <v>876</v>
      </c>
      <c r="C128" s="69" t="s">
        <v>659</v>
      </c>
      <c r="D128" s="85" t="s">
        <v>752</v>
      </c>
      <c r="E128" s="69"/>
      <c r="F128" s="69" t="str">
        <f>VLOOKUP(H128,'линии'!A$2:C$21,3)</f>
        <v>МЦД-2</v>
      </c>
      <c r="G128" s="83" t="str">
        <f>VLOOKUP(H128,'линии'!A$2:C$21,2)</f>
        <v/>
      </c>
      <c r="H128" s="83">
        <v>29.0</v>
      </c>
      <c r="I128" s="83">
        <v>35.0</v>
      </c>
    </row>
    <row r="129">
      <c r="A129" s="83">
        <v>185.0</v>
      </c>
      <c r="B129" s="69" t="s">
        <v>877</v>
      </c>
      <c r="C129" s="69" t="s">
        <v>230</v>
      </c>
      <c r="D129" s="85" t="s">
        <v>752</v>
      </c>
      <c r="E129" s="69"/>
      <c r="F129" s="69" t="str">
        <f>VLOOKUP(H129,'линии'!A$2:C$21,3)</f>
        <v>Кольцевая</v>
      </c>
      <c r="G129" s="83">
        <f>VLOOKUP(H129,'линии'!A$2:C$21,2)</f>
        <v>5</v>
      </c>
      <c r="H129" s="83">
        <v>5.0</v>
      </c>
      <c r="I129" s="83">
        <v>3.0</v>
      </c>
    </row>
    <row r="130">
      <c r="A130" s="83">
        <v>15.0</v>
      </c>
      <c r="B130" s="69" t="s">
        <v>878</v>
      </c>
      <c r="C130" s="69" t="s">
        <v>624</v>
      </c>
      <c r="D130" s="85" t="s">
        <v>752</v>
      </c>
      <c r="E130" s="69"/>
      <c r="F130" s="69" t="str">
        <f>VLOOKUP(H130,'линии'!A$2:C$21,3)</f>
        <v>Сокольническая</v>
      </c>
      <c r="G130" s="83">
        <f>VLOOKUP(H130,'линии'!A$2:C$21,2)</f>
        <v>1</v>
      </c>
      <c r="H130" s="83">
        <v>1.0</v>
      </c>
      <c r="I130" s="83">
        <v>18.0</v>
      </c>
    </row>
    <row r="131">
      <c r="A131" s="83">
        <v>13.0</v>
      </c>
      <c r="B131" s="69" t="s">
        <v>879</v>
      </c>
      <c r="C131" s="69" t="s">
        <v>880</v>
      </c>
      <c r="D131" s="69"/>
      <c r="E131" s="83">
        <v>1.0</v>
      </c>
      <c r="F131" s="69" t="str">
        <f>VLOOKUP(H131,'линии'!A$2:C$21,3)</f>
        <v>Сокольническая</v>
      </c>
      <c r="G131" s="83">
        <f>VLOOKUP(H131,'линии'!A$2:C$21,2)</f>
        <v>1</v>
      </c>
      <c r="H131" s="83">
        <v>1.0</v>
      </c>
      <c r="I131" s="83">
        <v>16.0</v>
      </c>
    </row>
    <row r="132">
      <c r="A132" s="83">
        <v>385.0</v>
      </c>
      <c r="B132" s="69" t="s">
        <v>881</v>
      </c>
      <c r="C132" s="69" t="s">
        <v>882</v>
      </c>
      <c r="D132" s="86" t="s">
        <v>755</v>
      </c>
      <c r="E132" s="69"/>
      <c r="F132" s="69" t="str">
        <f>VLOOKUP(H132,'линии'!A$2:C$21,3)</f>
        <v>МЦД-2</v>
      </c>
      <c r="G132" s="83" t="str">
        <f>VLOOKUP(H132,'линии'!A$2:C$21,2)</f>
        <v/>
      </c>
      <c r="H132" s="83">
        <v>29.0</v>
      </c>
      <c r="I132" s="83">
        <v>27.0</v>
      </c>
    </row>
    <row r="133">
      <c r="A133" s="83">
        <v>365.0</v>
      </c>
      <c r="B133" s="69" t="s">
        <v>883</v>
      </c>
      <c r="C133" s="69" t="s">
        <v>884</v>
      </c>
      <c r="D133" s="69"/>
      <c r="E133" s="83">
        <v>1.0</v>
      </c>
      <c r="F133" s="69" t="str">
        <f>VLOOKUP(H133,'линии'!A$2:C$21,3)</f>
        <v>МЦД-2</v>
      </c>
      <c r="G133" s="83" t="str">
        <f>VLOOKUP(H133,'линии'!A$2:C$21,2)</f>
        <v/>
      </c>
      <c r="H133" s="83">
        <v>29.0</v>
      </c>
      <c r="I133" s="83">
        <v>7.0</v>
      </c>
    </row>
    <row r="134">
      <c r="A134" s="83">
        <v>153.0</v>
      </c>
      <c r="B134" s="69" t="s">
        <v>885</v>
      </c>
      <c r="C134" s="69" t="s">
        <v>348</v>
      </c>
      <c r="D134" s="86" t="s">
        <v>886</v>
      </c>
      <c r="E134" s="69"/>
      <c r="F134" s="69" t="str">
        <f>VLOOKUP(H134,'линии'!A$2:C$21,3)</f>
        <v>Люблинско-Дмитровская</v>
      </c>
      <c r="G134" s="83">
        <f>VLOOKUP(H134,'линии'!A$2:C$21,2)</f>
        <v>10</v>
      </c>
      <c r="H134" s="83">
        <v>10.0</v>
      </c>
      <c r="I134" s="83">
        <v>13.0</v>
      </c>
    </row>
    <row r="135">
      <c r="A135" s="83">
        <v>8.0</v>
      </c>
      <c r="B135" s="69" t="s">
        <v>887</v>
      </c>
      <c r="C135" s="69" t="s">
        <v>250</v>
      </c>
      <c r="D135" s="85" t="s">
        <v>757</v>
      </c>
      <c r="E135" s="69"/>
      <c r="F135" s="69" t="str">
        <f>VLOOKUP(H135,'линии'!A$2:C$21,3)</f>
        <v>Сокольническая</v>
      </c>
      <c r="G135" s="83">
        <f>VLOOKUP(H135,'линии'!A$2:C$21,2)</f>
        <v>1</v>
      </c>
      <c r="H135" s="83">
        <v>1.0</v>
      </c>
      <c r="I135" s="83">
        <v>11.0</v>
      </c>
    </row>
    <row r="136">
      <c r="A136" s="83">
        <v>25.0</v>
      </c>
      <c r="B136" s="69" t="s">
        <v>888</v>
      </c>
      <c r="C136" s="69" t="s">
        <v>704</v>
      </c>
      <c r="D136" s="85" t="s">
        <v>757</v>
      </c>
      <c r="E136" s="69"/>
      <c r="F136" s="69" t="str">
        <f>VLOOKUP(H136,'линии'!A$2:C$21,3)</f>
        <v>Арбатско-Покровская</v>
      </c>
      <c r="G136" s="83">
        <f>VLOOKUP(H136,'линии'!A$2:C$21,2)</f>
        <v>3</v>
      </c>
      <c r="H136" s="83">
        <v>3.0</v>
      </c>
      <c r="I136" s="83">
        <v>6.0</v>
      </c>
    </row>
    <row r="137">
      <c r="A137" s="83">
        <v>223.0</v>
      </c>
      <c r="B137" s="84" t="s">
        <v>889</v>
      </c>
      <c r="C137" s="69" t="s">
        <v>709</v>
      </c>
      <c r="D137" s="85" t="s">
        <v>762</v>
      </c>
      <c r="E137" s="69"/>
      <c r="F137" s="69" t="str">
        <f>VLOOKUP(H137,'линии'!A$2:C$21,3)</f>
        <v>МЦК</v>
      </c>
      <c r="G137" s="83">
        <f>VLOOKUP(H137,'линии'!A$2:C$21,2)</f>
        <v>14</v>
      </c>
      <c r="H137" s="83">
        <v>20.0</v>
      </c>
      <c r="I137" s="83">
        <v>16.0</v>
      </c>
    </row>
    <row r="138">
      <c r="A138" s="83">
        <v>539.0</v>
      </c>
      <c r="B138" s="84" t="s">
        <v>889</v>
      </c>
      <c r="C138" s="69"/>
      <c r="D138" s="69"/>
      <c r="E138" s="83">
        <v>1.0</v>
      </c>
      <c r="F138" s="69" t="str">
        <f>VLOOKUP(H138,'линии'!A$2:C$21,3)</f>
        <v>Троицкая</v>
      </c>
      <c r="G138" s="83" t="str">
        <f>VLOOKUP(H138,'линии'!A$2:C$21,2)</f>
        <v/>
      </c>
      <c r="H138" s="83">
        <v>33.0</v>
      </c>
      <c r="I138" s="83">
        <v>1.0</v>
      </c>
    </row>
    <row r="139">
      <c r="A139" s="83">
        <v>66.0</v>
      </c>
      <c r="B139" s="69" t="s">
        <v>890</v>
      </c>
      <c r="C139" s="69" t="s">
        <v>710</v>
      </c>
      <c r="D139" s="85" t="s">
        <v>757</v>
      </c>
      <c r="E139" s="69"/>
      <c r="F139" s="69" t="str">
        <f>VLOOKUP(H139,'линии'!A$2:C$21,3)</f>
        <v>Таганско-Краснопресненская</v>
      </c>
      <c r="G139" s="83">
        <f>VLOOKUP(H139,'линии'!A$2:C$21,2)</f>
        <v>7</v>
      </c>
      <c r="H139" s="83">
        <v>7.0</v>
      </c>
      <c r="I139" s="83">
        <v>12.0</v>
      </c>
    </row>
    <row r="140">
      <c r="A140" s="83">
        <v>72.0</v>
      </c>
      <c r="B140" s="69" t="s">
        <v>891</v>
      </c>
      <c r="C140" s="69" t="s">
        <v>339</v>
      </c>
      <c r="D140" s="85" t="s">
        <v>757</v>
      </c>
      <c r="E140" s="69"/>
      <c r="F140" s="69" t="str">
        <f>VLOOKUP(H140,'линии'!A$2:C$21,3)</f>
        <v>Таганско-Краснопресненская</v>
      </c>
      <c r="G140" s="83">
        <f>VLOOKUP(H140,'линии'!A$2:C$21,2)</f>
        <v>7</v>
      </c>
      <c r="H140" s="83">
        <v>7.0</v>
      </c>
      <c r="I140" s="83">
        <v>18.0</v>
      </c>
    </row>
    <row r="141">
      <c r="A141" s="83">
        <v>27.0</v>
      </c>
      <c r="B141" s="84" t="s">
        <v>892</v>
      </c>
      <c r="C141" s="69" t="s">
        <v>528</v>
      </c>
      <c r="D141" s="85" t="s">
        <v>762</v>
      </c>
      <c r="E141" s="69"/>
      <c r="F141" s="69" t="str">
        <f>VLOOKUP(H141,'линии'!A$2:C$21,3)</f>
        <v>Арбатско-Покровская</v>
      </c>
      <c r="G141" s="83">
        <f>VLOOKUP(H141,'линии'!A$2:C$21,2)</f>
        <v>3</v>
      </c>
      <c r="H141" s="83">
        <v>3.0</v>
      </c>
      <c r="I141" s="83">
        <v>8.0</v>
      </c>
    </row>
    <row r="142">
      <c r="A142" s="83">
        <v>42.0</v>
      </c>
      <c r="B142" s="84" t="s">
        <v>892</v>
      </c>
      <c r="C142" s="69"/>
      <c r="D142" s="69"/>
      <c r="E142" s="83">
        <v>1.0</v>
      </c>
      <c r="F142" s="69" t="str">
        <f>VLOOKUP(H142,'линии'!A$2:C$21,3)</f>
        <v>Филёвская</v>
      </c>
      <c r="G142" s="83">
        <f>VLOOKUP(H142,'линии'!A$2:C$21,2)</f>
        <v>4</v>
      </c>
      <c r="H142" s="83">
        <v>4.0</v>
      </c>
      <c r="I142" s="83">
        <v>1.0</v>
      </c>
    </row>
    <row r="143">
      <c r="A143" s="83">
        <v>522.0</v>
      </c>
      <c r="B143" s="84" t="s">
        <v>892</v>
      </c>
      <c r="C143" s="69"/>
      <c r="D143" s="69"/>
      <c r="E143" s="83">
        <v>1.0</v>
      </c>
      <c r="F143" s="69" t="str">
        <f>VLOOKUP(H143,'линии'!A$2:C$21,3)</f>
        <v>Большая кольцевая</v>
      </c>
      <c r="G143" s="83">
        <f>VLOOKUP(H143,'линии'!A$2:C$21,2)</f>
        <v>11</v>
      </c>
      <c r="H143" s="83">
        <v>21.0</v>
      </c>
      <c r="I143" s="83">
        <v>25.0</v>
      </c>
    </row>
    <row r="144">
      <c r="A144" s="83">
        <v>353.0</v>
      </c>
      <c r="B144" s="84" t="s">
        <v>892</v>
      </c>
      <c r="C144" s="69"/>
      <c r="D144" s="69"/>
      <c r="E144" s="83">
        <v>1.0</v>
      </c>
      <c r="F144" s="69" t="str">
        <f>VLOOKUP(H144,'линии'!A$2:C$21,3)</f>
        <v>МЦД-1</v>
      </c>
      <c r="G144" s="83" t="str">
        <f>VLOOKUP(H144,'линии'!A$2:C$21,2)</f>
        <v/>
      </c>
      <c r="H144" s="83">
        <v>28.0</v>
      </c>
      <c r="I144" s="83">
        <v>22.0</v>
      </c>
    </row>
    <row r="145">
      <c r="A145" s="83">
        <v>34.0</v>
      </c>
      <c r="B145" s="84" t="s">
        <v>893</v>
      </c>
      <c r="C145" s="69" t="s">
        <v>711</v>
      </c>
      <c r="D145" s="85" t="s">
        <v>762</v>
      </c>
      <c r="E145" s="69"/>
      <c r="F145" s="69" t="str">
        <f>VLOOKUP(H145,'линии'!A$2:C$21,3)</f>
        <v>Арбатско-Покровская</v>
      </c>
      <c r="G145" s="83">
        <f>VLOOKUP(H145,'линии'!A$2:C$21,2)</f>
        <v>3</v>
      </c>
      <c r="H145" s="83">
        <v>3.0</v>
      </c>
      <c r="I145" s="83">
        <v>15.0</v>
      </c>
    </row>
    <row r="146">
      <c r="A146" s="83">
        <v>190.0</v>
      </c>
      <c r="B146" s="84" t="s">
        <v>893</v>
      </c>
      <c r="C146" s="69"/>
      <c r="D146" s="69"/>
      <c r="E146" s="83">
        <v>1.0</v>
      </c>
      <c r="F146" s="69" t="str">
        <f>VLOOKUP(H146,'линии'!A$2:C$21,3)</f>
        <v>Кольцевая</v>
      </c>
      <c r="G146" s="83">
        <f>VLOOKUP(H146,'линии'!A$2:C$21,2)</f>
        <v>5</v>
      </c>
      <c r="H146" s="83">
        <v>5.0</v>
      </c>
      <c r="I146" s="83">
        <v>8.0</v>
      </c>
    </row>
    <row r="147">
      <c r="A147" s="83">
        <v>379.0</v>
      </c>
      <c r="B147" s="84" t="s">
        <v>893</v>
      </c>
      <c r="C147" s="69"/>
      <c r="D147" s="69"/>
      <c r="E147" s="83">
        <v>1.0</v>
      </c>
      <c r="F147" s="69" t="str">
        <f>VLOOKUP(H147,'линии'!A$2:C$21,3)</f>
        <v>МЦД-2</v>
      </c>
      <c r="G147" s="83" t="str">
        <f>VLOOKUP(H147,'линии'!A$2:C$21,2)</f>
        <v/>
      </c>
      <c r="H147" s="83">
        <v>29.0</v>
      </c>
      <c r="I147" s="83">
        <v>21.0</v>
      </c>
    </row>
    <row r="148">
      <c r="A148" s="83">
        <v>370.0</v>
      </c>
      <c r="B148" s="69" t="s">
        <v>894</v>
      </c>
      <c r="C148" s="69" t="s">
        <v>492</v>
      </c>
      <c r="D148" s="85" t="s">
        <v>757</v>
      </c>
      <c r="E148" s="69"/>
      <c r="F148" s="69" t="str">
        <f>VLOOKUP(H148,'линии'!A$2:C$21,3)</f>
        <v>МЦД-2</v>
      </c>
      <c r="G148" s="83" t="str">
        <f>VLOOKUP(H148,'линии'!A$2:C$21,2)</f>
        <v/>
      </c>
      <c r="H148" s="83">
        <v>29.0</v>
      </c>
      <c r="I148" s="83">
        <v>12.0</v>
      </c>
    </row>
    <row r="149">
      <c r="A149" s="83">
        <v>47.0</v>
      </c>
      <c r="B149" s="84" t="s">
        <v>895</v>
      </c>
      <c r="C149" s="69" t="s">
        <v>538</v>
      </c>
      <c r="D149" s="85" t="s">
        <v>757</v>
      </c>
      <c r="E149" s="69"/>
      <c r="F149" s="69" t="str">
        <f>VLOOKUP(H149,'линии'!A$2:C$21,3)</f>
        <v>Филёвская</v>
      </c>
      <c r="G149" s="83">
        <f>VLOOKUP(H149,'линии'!A$2:C$21,2)</f>
        <v>4</v>
      </c>
      <c r="H149" s="83">
        <v>4.0</v>
      </c>
      <c r="I149" s="83">
        <v>6.0</v>
      </c>
    </row>
    <row r="150">
      <c r="A150" s="83">
        <v>220.0</v>
      </c>
      <c r="B150" s="84" t="s">
        <v>895</v>
      </c>
      <c r="C150" s="69"/>
      <c r="D150" s="69"/>
      <c r="E150" s="83">
        <v>1.0</v>
      </c>
      <c r="F150" s="69" t="str">
        <f>VLOOKUP(H150,'линии'!A$2:C$21,3)</f>
        <v>МЦК</v>
      </c>
      <c r="G150" s="83">
        <f>VLOOKUP(H150,'линии'!A$2:C$21,2)</f>
        <v>14</v>
      </c>
      <c r="H150" s="83">
        <v>20.0</v>
      </c>
      <c r="I150" s="83">
        <v>13.0</v>
      </c>
    </row>
    <row r="151">
      <c r="A151" s="83">
        <v>137.0</v>
      </c>
      <c r="B151" s="69" t="s">
        <v>896</v>
      </c>
      <c r="C151" s="69" t="s">
        <v>690</v>
      </c>
      <c r="D151" s="85" t="s">
        <v>762</v>
      </c>
      <c r="E151" s="69"/>
      <c r="F151" s="69" t="str">
        <f>VLOOKUP(H151,'линии'!A$2:C$21,3)</f>
        <v>Калужско-Рижская</v>
      </c>
      <c r="G151" s="83">
        <f>VLOOKUP(H151,'линии'!A$2:C$21,2)</f>
        <v>6</v>
      </c>
      <c r="H151" s="83">
        <v>6.0</v>
      </c>
      <c r="I151" s="83">
        <v>15.0</v>
      </c>
    </row>
    <row r="152">
      <c r="A152" s="83">
        <v>75.0</v>
      </c>
      <c r="B152" s="69" t="s">
        <v>897</v>
      </c>
      <c r="C152" s="69" t="s">
        <v>399</v>
      </c>
      <c r="D152" s="85" t="s">
        <v>762</v>
      </c>
      <c r="E152" s="69"/>
      <c r="F152" s="69" t="str">
        <f>VLOOKUP(H152,'линии'!A$2:C$21,3)</f>
        <v>Таганско-Краснопресненская</v>
      </c>
      <c r="G152" s="83">
        <f>VLOOKUP(H152,'линии'!A$2:C$21,2)</f>
        <v>7</v>
      </c>
      <c r="H152" s="83">
        <v>7.0</v>
      </c>
      <c r="I152" s="83">
        <v>21.0</v>
      </c>
    </row>
    <row r="153">
      <c r="A153" s="83">
        <v>165.0</v>
      </c>
      <c r="B153" s="69" t="s">
        <v>898</v>
      </c>
      <c r="C153" s="69" t="s">
        <v>447</v>
      </c>
      <c r="D153" s="85" t="s">
        <v>752</v>
      </c>
      <c r="E153" s="69"/>
      <c r="F153" s="69" t="str">
        <f>VLOOKUP(H153,'линии'!A$2:C$21,3)</f>
        <v>Бутовская</v>
      </c>
      <c r="G153" s="83">
        <f>VLOOKUP(H153,'линии'!A$2:C$21,2)</f>
        <v>12</v>
      </c>
      <c r="H153" s="83">
        <v>12.0</v>
      </c>
      <c r="I153" s="83">
        <v>2.0</v>
      </c>
    </row>
    <row r="154">
      <c r="A154" s="83">
        <v>282.0</v>
      </c>
      <c r="B154" s="84" t="s">
        <v>899</v>
      </c>
      <c r="C154" s="69" t="s">
        <v>300</v>
      </c>
      <c r="D154" s="85" t="s">
        <v>757</v>
      </c>
      <c r="E154" s="69"/>
      <c r="F154" s="69" t="str">
        <f>VLOOKUP(H154,'линии'!A$2:C$21,3)</f>
        <v>Большая кольцевая</v>
      </c>
      <c r="G154" s="83">
        <f>VLOOKUP(H154,'линии'!A$2:C$21,2)</f>
        <v>11</v>
      </c>
      <c r="H154" s="83">
        <v>21.0</v>
      </c>
      <c r="I154" s="83">
        <v>16.0</v>
      </c>
    </row>
    <row r="155">
      <c r="A155" s="83">
        <v>537.0</v>
      </c>
      <c r="B155" s="84" t="s">
        <v>899</v>
      </c>
      <c r="C155" s="69"/>
      <c r="D155" s="69"/>
      <c r="E155" s="83">
        <v>1.0</v>
      </c>
      <c r="F155" s="69" t="str">
        <f>VLOOKUP(H155,'линии'!A$2:C$21,3)</f>
        <v>Некрасовская</v>
      </c>
      <c r="G155" s="83">
        <f>VLOOKUP(H155,'линии'!A$2:C$21,2)</f>
        <v>15</v>
      </c>
      <c r="H155" s="83">
        <v>24.0</v>
      </c>
      <c r="I155" s="83">
        <v>10.0</v>
      </c>
    </row>
    <row r="156">
      <c r="A156" s="83">
        <v>360.0</v>
      </c>
      <c r="B156" s="84" t="s">
        <v>900</v>
      </c>
      <c r="C156" s="69" t="s">
        <v>176</v>
      </c>
      <c r="D156" s="85" t="s">
        <v>752</v>
      </c>
      <c r="E156" s="69"/>
      <c r="F156" s="69" t="str">
        <f>VLOOKUP(H156,'линии'!A$2:C$21,3)</f>
        <v>Люблинско-Дмитровская</v>
      </c>
      <c r="G156" s="83">
        <f>VLOOKUP(H156,'линии'!A$2:C$21,2)</f>
        <v>10</v>
      </c>
      <c r="H156" s="83">
        <v>10.0</v>
      </c>
      <c r="I156" s="83">
        <v>24.0</v>
      </c>
    </row>
    <row r="157">
      <c r="A157" s="83">
        <v>339.0</v>
      </c>
      <c r="B157" s="84" t="s">
        <v>900</v>
      </c>
      <c r="C157" s="69"/>
      <c r="D157" s="69"/>
      <c r="E157" s="83">
        <v>1.0</v>
      </c>
      <c r="F157" s="69" t="str">
        <f>VLOOKUP(H157,'линии'!A$2:C$21,3)</f>
        <v>МЦД-1</v>
      </c>
      <c r="G157" s="83" t="str">
        <f>VLOOKUP(H157,'линии'!A$2:C$21,2)</f>
        <v/>
      </c>
      <c r="H157" s="83">
        <v>28.0</v>
      </c>
      <c r="I157" s="83">
        <v>8.0</v>
      </c>
    </row>
    <row r="158">
      <c r="A158" s="83">
        <v>211.0</v>
      </c>
      <c r="B158" s="69" t="s">
        <v>901</v>
      </c>
      <c r="C158" s="69" t="s">
        <v>640</v>
      </c>
      <c r="D158" s="85" t="s">
        <v>752</v>
      </c>
      <c r="E158" s="69"/>
      <c r="F158" s="69" t="str">
        <f>VLOOKUP(H158,'линии'!A$2:C$21,3)</f>
        <v>МЦК</v>
      </c>
      <c r="G158" s="83">
        <f>VLOOKUP(H158,'линии'!A$2:C$21,2)</f>
        <v>14</v>
      </c>
      <c r="H158" s="83">
        <v>20.0</v>
      </c>
      <c r="I158" s="83">
        <v>4.0</v>
      </c>
    </row>
    <row r="159">
      <c r="A159" s="83">
        <v>320.0</v>
      </c>
      <c r="B159" s="69" t="s">
        <v>902</v>
      </c>
      <c r="C159" s="69" t="s">
        <v>712</v>
      </c>
      <c r="D159" s="85" t="s">
        <v>762</v>
      </c>
      <c r="E159" s="69"/>
      <c r="F159" s="69" t="str">
        <f>VLOOKUP(H159,'линии'!A$2:C$21,3)</f>
        <v>МЦД-1</v>
      </c>
      <c r="G159" s="83" t="str">
        <f>VLOOKUP(H159,'линии'!A$2:C$21,2)</f>
        <v/>
      </c>
      <c r="H159" s="83">
        <v>28.0</v>
      </c>
      <c r="I159" s="83">
        <v>1.0</v>
      </c>
    </row>
    <row r="160">
      <c r="A160" s="83">
        <v>235.0</v>
      </c>
      <c r="B160" s="69" t="s">
        <v>903</v>
      </c>
      <c r="C160" s="69" t="s">
        <v>904</v>
      </c>
      <c r="D160" s="69"/>
      <c r="E160" s="83">
        <v>1.0</v>
      </c>
      <c r="F160" s="69" t="str">
        <f>VLOOKUP(H160,'линии'!A$2:C$21,3)</f>
        <v>МЦК</v>
      </c>
      <c r="G160" s="83">
        <f>VLOOKUP(H160,'линии'!A$2:C$21,2)</f>
        <v>14</v>
      </c>
      <c r="H160" s="83">
        <v>20.0</v>
      </c>
      <c r="I160" s="83">
        <v>28.0</v>
      </c>
    </row>
    <row r="161">
      <c r="A161" s="83">
        <v>243.0</v>
      </c>
      <c r="B161" s="69" t="s">
        <v>905</v>
      </c>
      <c r="C161" s="69" t="s">
        <v>906</v>
      </c>
      <c r="D161" s="85" t="s">
        <v>752</v>
      </c>
      <c r="E161" s="69"/>
      <c r="F161" s="69" t="str">
        <f>VLOOKUP(H161,'линии'!A$2:C$21,3)</f>
        <v>Солнцевская</v>
      </c>
      <c r="G161" s="83" t="str">
        <f>VLOOKUP(H161,'линии'!A$2:C$21,2)</f>
        <v>8A</v>
      </c>
      <c r="H161" s="83">
        <v>27.0</v>
      </c>
      <c r="I161" s="83">
        <v>3.0</v>
      </c>
    </row>
    <row r="162">
      <c r="A162" s="83">
        <v>11.0</v>
      </c>
      <c r="B162" s="69" t="s">
        <v>907</v>
      </c>
      <c r="C162" s="69" t="s">
        <v>672</v>
      </c>
      <c r="D162" s="85" t="s">
        <v>757</v>
      </c>
      <c r="E162" s="69"/>
      <c r="F162" s="69" t="str">
        <f>VLOOKUP(H162,'линии'!A$2:C$21,3)</f>
        <v>Сокольническая</v>
      </c>
      <c r="G162" s="83">
        <f>VLOOKUP(H162,'линии'!A$2:C$21,2)</f>
        <v>1</v>
      </c>
      <c r="H162" s="83">
        <v>1.0</v>
      </c>
      <c r="I162" s="83">
        <v>14.0</v>
      </c>
    </row>
    <row r="163">
      <c r="A163" s="83">
        <v>221.0</v>
      </c>
      <c r="B163" s="69" t="s">
        <v>908</v>
      </c>
      <c r="C163" s="69" t="s">
        <v>207</v>
      </c>
      <c r="D163" s="85" t="s">
        <v>752</v>
      </c>
      <c r="E163" s="69"/>
      <c r="F163" s="69" t="str">
        <f>VLOOKUP(H163,'линии'!A$2:C$21,3)</f>
        <v>МЦК</v>
      </c>
      <c r="G163" s="83">
        <f>VLOOKUP(H163,'линии'!A$2:C$21,2)</f>
        <v>14</v>
      </c>
      <c r="H163" s="83">
        <v>20.0</v>
      </c>
      <c r="I163" s="83">
        <v>14.0</v>
      </c>
    </row>
    <row r="164">
      <c r="A164" s="83">
        <v>294.0</v>
      </c>
      <c r="B164" s="69" t="s">
        <v>909</v>
      </c>
      <c r="C164" s="69" t="s">
        <v>90</v>
      </c>
      <c r="D164" s="85" t="s">
        <v>757</v>
      </c>
      <c r="E164" s="69"/>
      <c r="F164" s="69" t="str">
        <f>VLOOKUP(H164,'линии'!A$2:C$21,3)</f>
        <v>Некрасовская</v>
      </c>
      <c r="G164" s="83">
        <f>VLOOKUP(H164,'линии'!A$2:C$21,2)</f>
        <v>15</v>
      </c>
      <c r="H164" s="83">
        <v>24.0</v>
      </c>
      <c r="I164" s="83">
        <v>7.0</v>
      </c>
    </row>
    <row r="165">
      <c r="A165" s="83">
        <v>158.0</v>
      </c>
      <c r="B165" s="84" t="s">
        <v>910</v>
      </c>
      <c r="C165" s="69" t="s">
        <v>52</v>
      </c>
      <c r="D165" s="85" t="s">
        <v>752</v>
      </c>
      <c r="E165" s="69"/>
      <c r="F165" s="69" t="str">
        <f>VLOOKUP(H165,'линии'!A$2:C$21,3)</f>
        <v>Люблинско-Дмитровская</v>
      </c>
      <c r="G165" s="83">
        <f>VLOOKUP(H165,'линии'!A$2:C$21,2)</f>
        <v>10</v>
      </c>
      <c r="H165" s="83">
        <v>10.0</v>
      </c>
      <c r="I165" s="83">
        <v>18.0</v>
      </c>
    </row>
    <row r="166">
      <c r="A166" s="83">
        <v>373.0</v>
      </c>
      <c r="B166" s="84" t="s">
        <v>910</v>
      </c>
      <c r="C166" s="69"/>
      <c r="D166" s="69"/>
      <c r="E166" s="83">
        <v>1.0</v>
      </c>
      <c r="F166" s="69" t="str">
        <f>VLOOKUP(H166,'линии'!A$2:C$21,3)</f>
        <v>МЦД-2</v>
      </c>
      <c r="G166" s="83" t="str">
        <f>VLOOKUP(H166,'линии'!A$2:C$21,2)</f>
        <v/>
      </c>
      <c r="H166" s="83">
        <v>29.0</v>
      </c>
      <c r="I166" s="83">
        <v>15.0</v>
      </c>
    </row>
    <row r="167">
      <c r="A167" s="83">
        <v>546.0</v>
      </c>
      <c r="B167" s="69" t="s">
        <v>911</v>
      </c>
      <c r="C167" s="69" t="s">
        <v>49</v>
      </c>
      <c r="D167" s="85" t="s">
        <v>752</v>
      </c>
      <c r="E167" s="69"/>
      <c r="F167" s="69" t="str">
        <f>VLOOKUP(H167,'линии'!A$2:C$21,3)</f>
        <v>Троицкая</v>
      </c>
      <c r="G167" s="83" t="str">
        <f>VLOOKUP(H167,'линии'!A$2:C$21,2)</f>
        <v/>
      </c>
      <c r="H167" s="83">
        <v>33.0</v>
      </c>
      <c r="I167" s="83">
        <v>8.0</v>
      </c>
    </row>
    <row r="168">
      <c r="A168" s="83">
        <v>338.0</v>
      </c>
      <c r="B168" s="69" t="s">
        <v>912</v>
      </c>
      <c r="C168" s="69"/>
      <c r="D168" s="69"/>
      <c r="E168" s="83">
        <v>1.0</v>
      </c>
      <c r="F168" s="69" t="str">
        <f>VLOOKUP(H168,'линии'!A$2:C$21,3)</f>
        <v>МЦД-1</v>
      </c>
      <c r="G168" s="83" t="str">
        <f>VLOOKUP(H168,'линии'!A$2:C$21,2)</f>
        <v/>
      </c>
      <c r="H168" s="83">
        <v>28.0</v>
      </c>
      <c r="I168" s="83">
        <v>7.0</v>
      </c>
    </row>
    <row r="169">
      <c r="A169" s="83">
        <v>176.0</v>
      </c>
      <c r="B169" s="69" t="s">
        <v>913</v>
      </c>
      <c r="C169" s="69" t="s">
        <v>602</v>
      </c>
      <c r="D169" s="85" t="s">
        <v>757</v>
      </c>
      <c r="E169" s="69"/>
      <c r="F169" s="69" t="str">
        <f>VLOOKUP(H169,'линии'!A$2:C$21,3)</f>
        <v>Калининская</v>
      </c>
      <c r="G169" s="83">
        <f>VLOOKUP(H169,'линии'!A$2:C$21,2)</f>
        <v>8</v>
      </c>
      <c r="H169" s="83">
        <v>8.0</v>
      </c>
      <c r="I169" s="83">
        <v>2.0</v>
      </c>
    </row>
    <row r="170">
      <c r="A170" s="83">
        <v>147.0</v>
      </c>
      <c r="B170" s="84" t="s">
        <v>914</v>
      </c>
      <c r="C170" s="69" t="s">
        <v>383</v>
      </c>
      <c r="D170" s="86" t="s">
        <v>915</v>
      </c>
      <c r="E170" s="69"/>
      <c r="F170" s="69" t="str">
        <f>VLOOKUP(H170,'линии'!A$2:C$21,3)</f>
        <v>Люблинско-Дмитровская</v>
      </c>
      <c r="G170" s="83">
        <f>VLOOKUP(H170,'линии'!A$2:C$21,2)</f>
        <v>10</v>
      </c>
      <c r="H170" s="83">
        <v>10.0</v>
      </c>
      <c r="I170" s="83">
        <v>7.0</v>
      </c>
    </row>
    <row r="171">
      <c r="A171" s="83">
        <v>524.0</v>
      </c>
      <c r="B171" s="84" t="s">
        <v>916</v>
      </c>
      <c r="C171" s="69"/>
      <c r="D171" s="69"/>
      <c r="E171" s="83">
        <v>1.0</v>
      </c>
      <c r="F171" s="69" t="str">
        <f>VLOOKUP(H171,'линии'!A$2:C$21,3)</f>
        <v>Большая кольцевая</v>
      </c>
      <c r="G171" s="83">
        <f>VLOOKUP(H171,'линии'!A$2:C$21,2)</f>
        <v>11</v>
      </c>
      <c r="H171" s="83">
        <v>21.0</v>
      </c>
      <c r="I171" s="83">
        <v>27.0</v>
      </c>
    </row>
    <row r="172">
      <c r="A172" s="83">
        <v>382.0</v>
      </c>
      <c r="B172" s="84" t="s">
        <v>916</v>
      </c>
      <c r="C172" s="69"/>
      <c r="D172" s="69"/>
      <c r="E172" s="83">
        <v>1.0</v>
      </c>
      <c r="F172" s="69" t="str">
        <f>VLOOKUP(H172,'линии'!A$2:C$21,3)</f>
        <v>МЦД-2</v>
      </c>
      <c r="G172" s="83" t="str">
        <f>VLOOKUP(H172,'линии'!A$2:C$21,2)</f>
        <v/>
      </c>
      <c r="H172" s="83">
        <v>29.0</v>
      </c>
      <c r="I172" s="83">
        <v>24.0</v>
      </c>
    </row>
    <row r="173">
      <c r="A173" s="83">
        <v>160.0</v>
      </c>
      <c r="B173" s="69" t="s">
        <v>917</v>
      </c>
      <c r="C173" s="69" t="s">
        <v>362</v>
      </c>
      <c r="D173" s="85" t="s">
        <v>762</v>
      </c>
      <c r="E173" s="69"/>
      <c r="F173" s="69" t="str">
        <f>VLOOKUP(H173,'линии'!A$2:C$21,3)</f>
        <v>Люблинско-Дмитровская</v>
      </c>
      <c r="G173" s="83">
        <f>VLOOKUP(H173,'линии'!A$2:C$21,2)</f>
        <v>10</v>
      </c>
      <c r="H173" s="83">
        <v>10.0</v>
      </c>
      <c r="I173" s="83">
        <v>20.0</v>
      </c>
    </row>
    <row r="174">
      <c r="A174" s="83">
        <v>84.0</v>
      </c>
      <c r="B174" s="69" t="s">
        <v>918</v>
      </c>
      <c r="C174" s="69" t="s">
        <v>459</v>
      </c>
      <c r="D174" s="85" t="s">
        <v>752</v>
      </c>
      <c r="E174" s="69"/>
      <c r="F174" s="69" t="str">
        <f>VLOOKUP(H174,'линии'!A$2:C$21,3)</f>
        <v>Замоскворецкая</v>
      </c>
      <c r="G174" s="83">
        <f>VLOOKUP(H174,'линии'!A$2:C$21,2)</f>
        <v>2</v>
      </c>
      <c r="H174" s="83">
        <v>2.0</v>
      </c>
      <c r="I174" s="83">
        <v>8.0</v>
      </c>
    </row>
    <row r="175">
      <c r="A175" s="83">
        <v>123.0</v>
      </c>
      <c r="B175" s="69" t="s">
        <v>919</v>
      </c>
      <c r="C175" s="69" t="s">
        <v>451</v>
      </c>
      <c r="D175" s="85" t="s">
        <v>757</v>
      </c>
      <c r="E175" s="69"/>
      <c r="F175" s="69" t="str">
        <f>VLOOKUP(H175,'линии'!A$2:C$21,3)</f>
        <v>Калужско-Рижская</v>
      </c>
      <c r="G175" s="83">
        <f>VLOOKUP(H175,'линии'!A$2:C$21,2)</f>
        <v>6</v>
      </c>
      <c r="H175" s="83">
        <v>6.0</v>
      </c>
      <c r="I175" s="83">
        <v>1.0</v>
      </c>
    </row>
    <row r="176">
      <c r="A176" s="83">
        <v>49.0</v>
      </c>
      <c r="B176" s="69" t="s">
        <v>920</v>
      </c>
      <c r="C176" s="69" t="s">
        <v>921</v>
      </c>
      <c r="D176" s="69"/>
      <c r="E176" s="83">
        <v>1.0</v>
      </c>
      <c r="F176" s="69" t="str">
        <f>VLOOKUP(H176,'линии'!A$2:C$21,3)</f>
        <v>Филёвская</v>
      </c>
      <c r="G176" s="83">
        <f>VLOOKUP(H176,'линии'!A$2:C$21,2)</f>
        <v>4</v>
      </c>
      <c r="H176" s="83">
        <v>4.0</v>
      </c>
      <c r="I176" s="83">
        <v>8.0</v>
      </c>
    </row>
    <row r="177">
      <c r="A177" s="83">
        <v>106.0</v>
      </c>
      <c r="B177" s="69" t="s">
        <v>922</v>
      </c>
      <c r="C177" s="69" t="s">
        <v>220</v>
      </c>
      <c r="D177" s="85" t="s">
        <v>752</v>
      </c>
      <c r="E177" s="69"/>
      <c r="F177" s="69" t="str">
        <f>VLOOKUP(H177,'линии'!A$2:C$21,3)</f>
        <v>Серпуховско-Тимирязевская</v>
      </c>
      <c r="G177" s="83">
        <f>VLOOKUP(H177,'линии'!A$2:C$21,2)</f>
        <v>9</v>
      </c>
      <c r="H177" s="83">
        <v>9.0</v>
      </c>
      <c r="I177" s="83">
        <v>9.0</v>
      </c>
    </row>
    <row r="178">
      <c r="A178" s="83">
        <v>242.0</v>
      </c>
      <c r="B178" s="69" t="s">
        <v>923</v>
      </c>
      <c r="C178" s="69" t="s">
        <v>702</v>
      </c>
      <c r="D178" s="85" t="s">
        <v>762</v>
      </c>
      <c r="E178" s="69"/>
      <c r="F178" s="69" t="str">
        <f>VLOOKUP(H178,'линии'!A$2:C$21,3)</f>
        <v>Солнцевская</v>
      </c>
      <c r="G178" s="83" t="str">
        <f>VLOOKUP(H178,'линии'!A$2:C$21,2)</f>
        <v>8A</v>
      </c>
      <c r="H178" s="83">
        <v>27.0</v>
      </c>
      <c r="I178" s="83">
        <v>2.0</v>
      </c>
    </row>
    <row r="179">
      <c r="A179" s="83">
        <v>21.0</v>
      </c>
      <c r="B179" s="69" t="s">
        <v>924</v>
      </c>
      <c r="C179" s="69" t="s">
        <v>605</v>
      </c>
      <c r="D179" s="85" t="s">
        <v>762</v>
      </c>
      <c r="E179" s="69"/>
      <c r="F179" s="69" t="str">
        <f>VLOOKUP(H179,'линии'!A$2:C$21,3)</f>
        <v>Арбатско-Покровская</v>
      </c>
      <c r="G179" s="83">
        <f>VLOOKUP(H179,'линии'!A$2:C$21,2)</f>
        <v>3</v>
      </c>
      <c r="H179" s="83">
        <v>3.0</v>
      </c>
      <c r="I179" s="83">
        <v>2.0</v>
      </c>
    </row>
    <row r="180">
      <c r="A180" s="83">
        <v>278.0</v>
      </c>
      <c r="B180" s="84" t="s">
        <v>925</v>
      </c>
      <c r="C180" s="69" t="s">
        <v>926</v>
      </c>
      <c r="D180" s="85" t="s">
        <v>757</v>
      </c>
      <c r="E180" s="69"/>
      <c r="F180" s="69" t="str">
        <f>VLOOKUP(H180,'линии'!A$2:C$21,3)</f>
        <v>Большая кольцевая</v>
      </c>
      <c r="G180" s="83">
        <f>VLOOKUP(H180,'линии'!A$2:C$21,2)</f>
        <v>11</v>
      </c>
      <c r="H180" s="83">
        <v>21.0</v>
      </c>
      <c r="I180" s="83">
        <v>12.0</v>
      </c>
    </row>
    <row r="181">
      <c r="A181" s="83">
        <v>258.0</v>
      </c>
      <c r="B181" s="84" t="s">
        <v>925</v>
      </c>
      <c r="C181" s="69"/>
      <c r="D181" s="69"/>
      <c r="E181" s="83">
        <v>1.0</v>
      </c>
      <c r="F181" s="69" t="str">
        <f>VLOOKUP(H181,'линии'!A$2:C$21,3)</f>
        <v>Солнцевская</v>
      </c>
      <c r="G181" s="83" t="str">
        <f>VLOOKUP(H181,'линии'!A$2:C$21,2)</f>
        <v>8A</v>
      </c>
      <c r="H181" s="83">
        <v>27.0</v>
      </c>
      <c r="I181" s="83">
        <v>5.0</v>
      </c>
    </row>
    <row r="182">
      <c r="A182" s="83">
        <v>523.0</v>
      </c>
      <c r="B182" s="69" t="s">
        <v>927</v>
      </c>
      <c r="C182" s="69" t="s">
        <v>927</v>
      </c>
      <c r="D182" s="69"/>
      <c r="E182" s="83">
        <v>1.0</v>
      </c>
      <c r="F182" s="69" t="str">
        <f>VLOOKUP(H182,'линии'!A$2:C$21,3)</f>
        <v>Большая кольцевая</v>
      </c>
      <c r="G182" s="83">
        <f>VLOOKUP(H182,'линии'!A$2:C$21,2)</f>
        <v>11</v>
      </c>
      <c r="H182" s="83">
        <v>21.0</v>
      </c>
      <c r="I182" s="83">
        <v>26.0</v>
      </c>
    </row>
    <row r="183">
      <c r="A183" s="83">
        <v>26.0</v>
      </c>
      <c r="B183" s="69" t="s">
        <v>928</v>
      </c>
      <c r="C183" s="69" t="s">
        <v>928</v>
      </c>
      <c r="D183" s="69"/>
      <c r="E183" s="83">
        <v>1.0</v>
      </c>
      <c r="F183" s="69" t="str">
        <f>VLOOKUP(H183,'линии'!A$2:C$21,3)</f>
        <v>Арбатско-Покровская</v>
      </c>
      <c r="G183" s="83">
        <f>VLOOKUP(H183,'линии'!A$2:C$21,2)</f>
        <v>3</v>
      </c>
      <c r="H183" s="83">
        <v>3.0</v>
      </c>
      <c r="I183" s="83">
        <v>7.0</v>
      </c>
    </row>
    <row r="184">
      <c r="A184" s="83">
        <v>378.0</v>
      </c>
      <c r="B184" s="69" t="s">
        <v>929</v>
      </c>
      <c r="C184" s="69"/>
      <c r="D184" s="69"/>
      <c r="E184" s="83">
        <v>1.0</v>
      </c>
      <c r="F184" s="69" t="str">
        <f>VLOOKUP(H184,'линии'!A$2:C$21,3)</f>
        <v>МЦД-2</v>
      </c>
      <c r="G184" s="83" t="str">
        <f>VLOOKUP(H184,'линии'!A$2:C$21,2)</f>
        <v/>
      </c>
      <c r="H184" s="83">
        <v>29.0</v>
      </c>
      <c r="I184" s="83">
        <v>20.0</v>
      </c>
    </row>
    <row r="185">
      <c r="A185" s="83">
        <v>369.0</v>
      </c>
      <c r="B185" s="69" t="s">
        <v>930</v>
      </c>
      <c r="C185" s="69" t="s">
        <v>510</v>
      </c>
      <c r="D185" s="85" t="s">
        <v>752</v>
      </c>
      <c r="E185" s="69"/>
      <c r="F185" s="69" t="str">
        <f>VLOOKUP(H185,'линии'!A$2:C$21,3)</f>
        <v>МЦД-2</v>
      </c>
      <c r="G185" s="83" t="str">
        <f>VLOOKUP(H185,'линии'!A$2:C$21,2)</f>
        <v/>
      </c>
      <c r="H185" s="83">
        <v>29.0</v>
      </c>
      <c r="I185" s="83">
        <v>11.0</v>
      </c>
    </row>
    <row r="186">
      <c r="A186" s="83">
        <v>23.0</v>
      </c>
      <c r="B186" s="69" t="s">
        <v>931</v>
      </c>
      <c r="C186" s="69" t="s">
        <v>125</v>
      </c>
      <c r="D186" s="85" t="s">
        <v>757</v>
      </c>
      <c r="E186" s="69"/>
      <c r="F186" s="69" t="str">
        <f>VLOOKUP(H186,'линии'!A$2:C$21,3)</f>
        <v>Арбатско-Покровская</v>
      </c>
      <c r="G186" s="83">
        <f>VLOOKUP(H186,'линии'!A$2:C$21,2)</f>
        <v>3</v>
      </c>
      <c r="H186" s="83">
        <v>3.0</v>
      </c>
      <c r="I186" s="83">
        <v>4.0</v>
      </c>
    </row>
    <row r="187">
      <c r="A187" s="83">
        <v>113.0</v>
      </c>
      <c r="B187" s="69" t="s">
        <v>932</v>
      </c>
      <c r="C187" s="69" t="s">
        <v>322</v>
      </c>
      <c r="D187" s="85" t="s">
        <v>757</v>
      </c>
      <c r="E187" s="69"/>
      <c r="F187" s="69" t="str">
        <f>VLOOKUP(H187,'линии'!A$2:C$21,3)</f>
        <v>Серпуховско-Тимирязевская</v>
      </c>
      <c r="G187" s="83">
        <f>VLOOKUP(H187,'линии'!A$2:C$21,2)</f>
        <v>9</v>
      </c>
      <c r="H187" s="83">
        <v>9.0</v>
      </c>
      <c r="I187" s="83">
        <v>16.0</v>
      </c>
    </row>
    <row r="188">
      <c r="A188" s="83">
        <v>529.0</v>
      </c>
      <c r="B188" s="69" t="s">
        <v>933</v>
      </c>
      <c r="C188" s="69" t="s">
        <v>402</v>
      </c>
      <c r="D188" s="86" t="s">
        <v>886</v>
      </c>
      <c r="E188" s="69"/>
      <c r="F188" s="69" t="str">
        <f>VLOOKUP(H188,'линии'!A$2:C$21,3)</f>
        <v>Большая кольцевая</v>
      </c>
      <c r="G188" s="83">
        <f>VLOOKUP(H188,'линии'!A$2:C$21,2)</f>
        <v>11</v>
      </c>
      <c r="H188" s="83">
        <v>21.0</v>
      </c>
      <c r="I188" s="83">
        <v>29.0</v>
      </c>
    </row>
    <row r="189">
      <c r="A189" s="83">
        <v>114.0</v>
      </c>
      <c r="B189" s="69" t="s">
        <v>934</v>
      </c>
      <c r="C189" s="69" t="s">
        <v>627</v>
      </c>
      <c r="D189" s="85" t="s">
        <v>757</v>
      </c>
      <c r="E189" s="69"/>
      <c r="F189" s="69" t="str">
        <f>VLOOKUP(H189,'линии'!A$2:C$21,3)</f>
        <v>Серпуховско-Тимирязевская</v>
      </c>
      <c r="G189" s="83">
        <f>VLOOKUP(H189,'линии'!A$2:C$21,2)</f>
        <v>9</v>
      </c>
      <c r="H189" s="83">
        <v>9.0</v>
      </c>
      <c r="I189" s="83">
        <v>17.0</v>
      </c>
    </row>
    <row r="190">
      <c r="A190" s="83">
        <v>272.0</v>
      </c>
      <c r="B190" s="69" t="s">
        <v>935</v>
      </c>
      <c r="C190" s="69" t="s">
        <v>936</v>
      </c>
      <c r="D190" s="69"/>
      <c r="E190" s="83">
        <v>1.0</v>
      </c>
      <c r="F190" s="69" t="str">
        <f>VLOOKUP(H190,'линии'!A$2:C$21,3)</f>
        <v>Большая кольцевая</v>
      </c>
      <c r="G190" s="83">
        <f>VLOOKUP(H190,'линии'!A$2:C$21,2)</f>
        <v>11</v>
      </c>
      <c r="H190" s="83">
        <v>21.0</v>
      </c>
      <c r="I190" s="83">
        <v>7.0</v>
      </c>
    </row>
    <row r="191">
      <c r="A191" s="83">
        <v>396.0</v>
      </c>
      <c r="B191" s="69" t="s">
        <v>937</v>
      </c>
      <c r="C191" s="69" t="s">
        <v>565</v>
      </c>
      <c r="D191" s="85" t="s">
        <v>757</v>
      </c>
      <c r="E191" s="69"/>
      <c r="F191" s="69" t="str">
        <f>VLOOKUP(H191,'линии'!A$2:C$21,3)</f>
        <v>МЦД-2</v>
      </c>
      <c r="G191" s="83" t="str">
        <f>VLOOKUP(H191,'линии'!A$2:C$21,2)</f>
        <v/>
      </c>
      <c r="H191" s="83">
        <v>29.0</v>
      </c>
      <c r="I191" s="83">
        <v>38.0</v>
      </c>
    </row>
    <row r="192">
      <c r="A192" s="83">
        <v>115.0</v>
      </c>
      <c r="B192" s="69" t="s">
        <v>938</v>
      </c>
      <c r="C192" s="69" t="s">
        <v>939</v>
      </c>
      <c r="D192" s="85" t="s">
        <v>757</v>
      </c>
      <c r="E192" s="69"/>
      <c r="F192" s="69" t="str">
        <f>VLOOKUP(H192,'линии'!A$2:C$21,3)</f>
        <v>Серпуховско-Тимирязевская</v>
      </c>
      <c r="G192" s="83">
        <f>VLOOKUP(H192,'линии'!A$2:C$21,2)</f>
        <v>9</v>
      </c>
      <c r="H192" s="83">
        <v>9.0</v>
      </c>
      <c r="I192" s="83">
        <v>18.0</v>
      </c>
    </row>
    <row r="193">
      <c r="A193" s="83">
        <v>295.0</v>
      </c>
      <c r="B193" s="69" t="s">
        <v>940</v>
      </c>
      <c r="C193" s="69" t="s">
        <v>454</v>
      </c>
      <c r="D193" s="85" t="s">
        <v>757</v>
      </c>
      <c r="E193" s="69"/>
      <c r="F193" s="69" t="str">
        <f>VLOOKUP(H193,'линии'!A$2:C$21,3)</f>
        <v>Некрасовская</v>
      </c>
      <c r="G193" s="83">
        <f>VLOOKUP(H193,'линии'!A$2:C$21,2)</f>
        <v>15</v>
      </c>
      <c r="H193" s="83">
        <v>24.0</v>
      </c>
      <c r="I193" s="83">
        <v>8.0</v>
      </c>
    </row>
    <row r="194">
      <c r="A194" s="83">
        <v>356.0</v>
      </c>
      <c r="B194" s="69" t="s">
        <v>941</v>
      </c>
      <c r="C194" s="69" t="s">
        <v>150</v>
      </c>
      <c r="D194" s="85" t="s">
        <v>757</v>
      </c>
      <c r="E194" s="69"/>
      <c r="F194" s="69" t="str">
        <f>VLOOKUP(H194,'линии'!A$2:C$21,3)</f>
        <v>МЦД-1</v>
      </c>
      <c r="G194" s="83" t="str">
        <f>VLOOKUP(H194,'линии'!A$2:C$21,2)</f>
        <v/>
      </c>
      <c r="H194" s="83">
        <v>28.0</v>
      </c>
      <c r="I194" s="83">
        <v>25.0</v>
      </c>
    </row>
    <row r="195">
      <c r="A195" s="83">
        <v>230.0</v>
      </c>
      <c r="B195" s="84" t="s">
        <v>942</v>
      </c>
      <c r="C195" s="69" t="s">
        <v>387</v>
      </c>
      <c r="D195" s="85" t="s">
        <v>748</v>
      </c>
      <c r="E195" s="69"/>
      <c r="F195" s="69" t="str">
        <f>VLOOKUP(H195,'линии'!A$2:C$21,3)</f>
        <v>МЦК</v>
      </c>
      <c r="G195" s="83">
        <f>VLOOKUP(H195,'линии'!A$2:C$21,2)</f>
        <v>14</v>
      </c>
      <c r="H195" s="83">
        <v>20.0</v>
      </c>
      <c r="I195" s="83">
        <v>23.0</v>
      </c>
    </row>
    <row r="196">
      <c r="A196" s="83">
        <v>280.0</v>
      </c>
      <c r="B196" s="84" t="s">
        <v>942</v>
      </c>
      <c r="C196" s="69"/>
      <c r="D196" s="69"/>
      <c r="E196" s="83">
        <v>1.0</v>
      </c>
      <c r="F196" s="69" t="str">
        <f>VLOOKUP(H196,'линии'!A$2:C$21,3)</f>
        <v>Большая кольцевая</v>
      </c>
      <c r="G196" s="83">
        <f>VLOOKUP(H196,'линии'!A$2:C$21,2)</f>
        <v>11</v>
      </c>
      <c r="H196" s="83">
        <v>21.0</v>
      </c>
      <c r="I196" s="83">
        <v>14.0</v>
      </c>
    </row>
    <row r="197">
      <c r="A197" s="83">
        <v>288.0</v>
      </c>
      <c r="B197" s="84" t="s">
        <v>942</v>
      </c>
      <c r="C197" s="69"/>
      <c r="D197" s="69"/>
      <c r="E197" s="83">
        <v>1.0</v>
      </c>
      <c r="F197" s="69" t="str">
        <f>VLOOKUP(H197,'линии'!A$2:C$21,3)</f>
        <v>Некрасовская</v>
      </c>
      <c r="G197" s="83">
        <f>VLOOKUP(H197,'линии'!A$2:C$21,2)</f>
        <v>15</v>
      </c>
      <c r="H197" s="83">
        <v>24.0</v>
      </c>
      <c r="I197" s="83">
        <v>1.0</v>
      </c>
    </row>
    <row r="198">
      <c r="A198" s="83">
        <v>276.0</v>
      </c>
      <c r="B198" s="69" t="s">
        <v>943</v>
      </c>
      <c r="C198" s="69" t="s">
        <v>359</v>
      </c>
      <c r="D198" s="85" t="s">
        <v>757</v>
      </c>
      <c r="E198" s="69"/>
      <c r="F198" s="69" t="str">
        <f>VLOOKUP(H198,'линии'!A$2:C$21,3)</f>
        <v>Большая кольцевая</v>
      </c>
      <c r="G198" s="83">
        <f>VLOOKUP(H198,'линии'!A$2:C$21,2)</f>
        <v>11</v>
      </c>
      <c r="H198" s="83">
        <v>21.0</v>
      </c>
      <c r="I198" s="83">
        <v>10.0</v>
      </c>
    </row>
    <row r="199">
      <c r="A199" s="83">
        <v>181.0</v>
      </c>
      <c r="B199" s="69" t="s">
        <v>944</v>
      </c>
      <c r="C199" s="69" t="s">
        <v>241</v>
      </c>
      <c r="D199" s="85" t="s">
        <v>748</v>
      </c>
      <c r="E199" s="69"/>
      <c r="F199" s="69" t="str">
        <f>VLOOKUP(H199,'линии'!A$2:C$21,3)</f>
        <v>Калининская</v>
      </c>
      <c r="G199" s="83">
        <f>VLOOKUP(H199,'линии'!A$2:C$21,2)</f>
        <v>8</v>
      </c>
      <c r="H199" s="83">
        <v>8.0</v>
      </c>
      <c r="I199" s="83">
        <v>7.0</v>
      </c>
    </row>
    <row r="200">
      <c r="A200" s="83">
        <v>337.0</v>
      </c>
      <c r="B200" s="69" t="s">
        <v>945</v>
      </c>
      <c r="C200" s="69" t="s">
        <v>612</v>
      </c>
      <c r="D200" s="85" t="s">
        <v>752</v>
      </c>
      <c r="E200" s="69"/>
      <c r="F200" s="69" t="str">
        <f>VLOOKUP(H200,'линии'!A$2:C$21,3)</f>
        <v>МЦД-1</v>
      </c>
      <c r="G200" s="83" t="str">
        <f>VLOOKUP(H200,'линии'!A$2:C$21,2)</f>
        <v/>
      </c>
      <c r="H200" s="83">
        <v>28.0</v>
      </c>
      <c r="I200" s="83">
        <v>6.0</v>
      </c>
    </row>
    <row r="201">
      <c r="A201" s="83">
        <v>182.0</v>
      </c>
      <c r="B201" s="69" t="s">
        <v>946</v>
      </c>
      <c r="C201" s="69" t="s">
        <v>44</v>
      </c>
      <c r="D201" s="85" t="s">
        <v>947</v>
      </c>
      <c r="E201" s="69"/>
      <c r="F201" s="69" t="str">
        <f>VLOOKUP(H201,'линии'!A$2:C$21,3)</f>
        <v>Калининская</v>
      </c>
      <c r="G201" s="83">
        <f>VLOOKUP(H201,'линии'!A$2:C$21,2)</f>
        <v>8</v>
      </c>
      <c r="H201" s="83">
        <v>8.0</v>
      </c>
      <c r="I201" s="83">
        <v>8.0</v>
      </c>
    </row>
    <row r="202">
      <c r="A202" s="83">
        <v>87.0</v>
      </c>
      <c r="B202" s="69" t="s">
        <v>948</v>
      </c>
      <c r="C202" s="69" t="s">
        <v>407</v>
      </c>
      <c r="D202" s="85" t="s">
        <v>748</v>
      </c>
      <c r="E202" s="69"/>
      <c r="F202" s="69" t="str">
        <f>VLOOKUP(H202,'линии'!A$2:C$21,3)</f>
        <v>Замоскворецкая</v>
      </c>
      <c r="G202" s="83">
        <f>VLOOKUP(H202,'линии'!A$2:C$21,2)</f>
        <v>2</v>
      </c>
      <c r="H202" s="83">
        <v>2.0</v>
      </c>
      <c r="I202" s="83">
        <v>11.0</v>
      </c>
    </row>
    <row r="203">
      <c r="A203" s="83">
        <v>555.0</v>
      </c>
      <c r="B203" s="69" t="s">
        <v>949</v>
      </c>
      <c r="C203" s="69" t="s">
        <v>574</v>
      </c>
      <c r="D203" s="85" t="s">
        <v>748</v>
      </c>
      <c r="E203" s="69"/>
      <c r="F203" s="69" t="str">
        <f>VLOOKUP(H203,'линии'!A$2:C$21,3)</f>
        <v>Сокольническая</v>
      </c>
      <c r="G203" s="83">
        <f>VLOOKUP(H203,'линии'!A$2:C$21,2)</f>
        <v>1</v>
      </c>
      <c r="H203" s="83">
        <v>1.0</v>
      </c>
      <c r="I203" s="83">
        <v>27.0</v>
      </c>
    </row>
    <row r="204">
      <c r="A204" s="83">
        <v>263.0</v>
      </c>
      <c r="B204" s="69" t="s">
        <v>950</v>
      </c>
      <c r="C204" s="69" t="s">
        <v>265</v>
      </c>
      <c r="D204" s="85" t="s">
        <v>947</v>
      </c>
      <c r="E204" s="69"/>
      <c r="F204" s="69" t="str">
        <f>VLOOKUP(H204,'линии'!A$2:C$21,3)</f>
        <v>Солнцевская</v>
      </c>
      <c r="G204" s="83" t="str">
        <f>VLOOKUP(H204,'линии'!A$2:C$21,2)</f>
        <v>8A</v>
      </c>
      <c r="H204" s="83">
        <v>27.0</v>
      </c>
      <c r="I204" s="83">
        <v>10.0</v>
      </c>
    </row>
    <row r="205">
      <c r="A205" s="83">
        <v>187.0</v>
      </c>
      <c r="B205" s="69" t="s">
        <v>951</v>
      </c>
      <c r="C205" s="69" t="s">
        <v>196</v>
      </c>
      <c r="D205" s="85" t="s">
        <v>748</v>
      </c>
      <c r="E205" s="69"/>
      <c r="F205" s="69" t="str">
        <f>VLOOKUP(H205,'линии'!A$2:C$21,3)</f>
        <v>Кольцевая</v>
      </c>
      <c r="G205" s="83">
        <f>VLOOKUP(H205,'линии'!A$2:C$21,2)</f>
        <v>5</v>
      </c>
      <c r="H205" s="83">
        <v>5.0</v>
      </c>
      <c r="I205" s="83">
        <v>5.0</v>
      </c>
    </row>
    <row r="206">
      <c r="A206" s="83">
        <v>229.0</v>
      </c>
      <c r="B206" s="84" t="s">
        <v>952</v>
      </c>
      <c r="C206" s="69" t="s">
        <v>202</v>
      </c>
      <c r="D206" s="85" t="s">
        <v>748</v>
      </c>
      <c r="E206" s="69"/>
      <c r="F206" s="69" t="str">
        <f>VLOOKUP(H206,'линии'!A$2:C$21,3)</f>
        <v>МЦК</v>
      </c>
      <c r="G206" s="83">
        <f>VLOOKUP(H206,'линии'!A$2:C$21,2)</f>
        <v>14</v>
      </c>
      <c r="H206" s="83">
        <v>20.0</v>
      </c>
      <c r="I206" s="83">
        <v>22.0</v>
      </c>
    </row>
    <row r="207">
      <c r="A207" s="83">
        <v>376.0</v>
      </c>
      <c r="B207" s="84" t="s">
        <v>952</v>
      </c>
      <c r="C207" s="69"/>
      <c r="D207" s="69"/>
      <c r="E207" s="83">
        <v>1.0</v>
      </c>
      <c r="F207" s="69" t="str">
        <f>VLOOKUP(H207,'линии'!A$2:C$21,3)</f>
        <v>МЦД-2</v>
      </c>
      <c r="G207" s="83" t="str">
        <f>VLOOKUP(H207,'линии'!A$2:C$21,2)</f>
        <v/>
      </c>
      <c r="H207" s="83">
        <v>29.0</v>
      </c>
      <c r="I207" s="83">
        <v>18.0</v>
      </c>
    </row>
    <row r="208">
      <c r="A208" s="83">
        <v>146.0</v>
      </c>
      <c r="B208" s="69" t="s">
        <v>953</v>
      </c>
      <c r="C208" s="69" t="s">
        <v>272</v>
      </c>
      <c r="D208" s="85" t="s">
        <v>752</v>
      </c>
      <c r="E208" s="69"/>
      <c r="F208" s="69" t="str">
        <f>VLOOKUP(H208,'линии'!A$2:C$21,3)</f>
        <v>Калужско-Рижская</v>
      </c>
      <c r="G208" s="83">
        <f>VLOOKUP(H208,'линии'!A$2:C$21,2)</f>
        <v>6</v>
      </c>
      <c r="H208" s="83">
        <v>6.0</v>
      </c>
      <c r="I208" s="83">
        <v>24.0</v>
      </c>
    </row>
    <row r="209">
      <c r="A209" s="83">
        <v>140.0</v>
      </c>
      <c r="B209" s="69" t="s">
        <v>954</v>
      </c>
      <c r="C209" s="69" t="s">
        <v>954</v>
      </c>
      <c r="D209" s="69"/>
      <c r="E209" s="83">
        <v>1.0</v>
      </c>
      <c r="F209" s="69" t="str">
        <f>VLOOKUP(H209,'линии'!A$2:C$21,3)</f>
        <v>Калужско-Рижская</v>
      </c>
      <c r="G209" s="83">
        <f>VLOOKUP(H209,'линии'!A$2:C$21,2)</f>
        <v>6</v>
      </c>
      <c r="H209" s="83">
        <v>6.0</v>
      </c>
      <c r="I209" s="83">
        <v>18.0</v>
      </c>
    </row>
    <row r="210">
      <c r="A210" s="83">
        <v>359.0</v>
      </c>
      <c r="B210" s="69" t="s">
        <v>955</v>
      </c>
      <c r="C210" s="69" t="s">
        <v>234</v>
      </c>
      <c r="D210" s="85" t="s">
        <v>752</v>
      </c>
      <c r="E210" s="69"/>
      <c r="F210" s="69" t="str">
        <f>VLOOKUP(H210,'линии'!A$2:C$21,3)</f>
        <v>МЦД-1</v>
      </c>
      <c r="G210" s="83" t="str">
        <f>VLOOKUP(H210,'линии'!A$2:C$21,2)</f>
        <v/>
      </c>
      <c r="H210" s="83">
        <v>28.0</v>
      </c>
      <c r="I210" s="83">
        <v>28.0</v>
      </c>
    </row>
    <row r="211">
      <c r="A211" s="83">
        <v>259.0</v>
      </c>
      <c r="B211" s="69" t="s">
        <v>956</v>
      </c>
      <c r="C211" s="69" t="s">
        <v>956</v>
      </c>
      <c r="D211" s="69"/>
      <c r="E211" s="83">
        <v>1.0</v>
      </c>
      <c r="F211" s="69" t="str">
        <f>VLOOKUP(H211,'линии'!A$2:C$21,3)</f>
        <v>Солнцевская</v>
      </c>
      <c r="G211" s="83" t="str">
        <f>VLOOKUP(H211,'линии'!A$2:C$21,2)</f>
        <v>8A</v>
      </c>
      <c r="H211" s="83">
        <v>27.0</v>
      </c>
      <c r="I211" s="83">
        <v>6.0</v>
      </c>
    </row>
    <row r="212">
      <c r="A212" s="83">
        <v>257.0</v>
      </c>
      <c r="B212" s="84" t="s">
        <v>957</v>
      </c>
      <c r="C212" s="69" t="s">
        <v>183</v>
      </c>
      <c r="D212" s="85" t="s">
        <v>752</v>
      </c>
      <c r="E212" s="69"/>
      <c r="F212" s="69" t="str">
        <f>VLOOKUP(H212,'линии'!A$2:C$21,3)</f>
        <v>Люблинско-Дмитровская</v>
      </c>
      <c r="G212" s="83">
        <f>VLOOKUP(H212,'линии'!A$2:C$21,2)</f>
        <v>10</v>
      </c>
      <c r="H212" s="83">
        <v>10.0</v>
      </c>
      <c r="I212" s="83">
        <v>3.0</v>
      </c>
    </row>
    <row r="213">
      <c r="A213" s="83">
        <v>210.0</v>
      </c>
      <c r="B213" s="84" t="s">
        <v>957</v>
      </c>
      <c r="C213" s="69"/>
      <c r="D213" s="69"/>
      <c r="E213" s="83">
        <v>1.0</v>
      </c>
      <c r="F213" s="69" t="str">
        <f>VLOOKUP(H213,'линии'!A$2:C$21,3)</f>
        <v>МЦК</v>
      </c>
      <c r="G213" s="83">
        <f>VLOOKUP(H213,'линии'!A$2:C$21,2)</f>
        <v>14</v>
      </c>
      <c r="H213" s="83">
        <v>20.0</v>
      </c>
      <c r="I213" s="83">
        <v>3.0</v>
      </c>
    </row>
    <row r="214">
      <c r="A214" s="83">
        <v>343.0</v>
      </c>
      <c r="B214" s="84" t="s">
        <v>957</v>
      </c>
      <c r="C214" s="69"/>
      <c r="D214" s="69"/>
      <c r="E214" s="83">
        <v>1.0</v>
      </c>
      <c r="F214" s="69" t="str">
        <f>VLOOKUP(H214,'линии'!A$2:C$21,3)</f>
        <v>МЦД-1</v>
      </c>
      <c r="G214" s="83" t="str">
        <f>VLOOKUP(H214,'линии'!A$2:C$21,2)</f>
        <v/>
      </c>
      <c r="H214" s="83">
        <v>28.0</v>
      </c>
      <c r="I214" s="83">
        <v>12.0</v>
      </c>
    </row>
    <row r="215">
      <c r="A215" s="83">
        <v>290.0</v>
      </c>
      <c r="B215" s="69" t="s">
        <v>958</v>
      </c>
      <c r="C215" s="69" t="s">
        <v>333</v>
      </c>
      <c r="D215" s="85" t="s">
        <v>762</v>
      </c>
      <c r="E215" s="69"/>
      <c r="F215" s="69" t="str">
        <f>VLOOKUP(H215,'линии'!A$2:C$21,3)</f>
        <v>Некрасовская</v>
      </c>
      <c r="G215" s="83">
        <f>VLOOKUP(H215,'линии'!A$2:C$21,2)</f>
        <v>15</v>
      </c>
      <c r="H215" s="83">
        <v>24.0</v>
      </c>
      <c r="I215" s="83">
        <v>3.0</v>
      </c>
    </row>
    <row r="216">
      <c r="A216" s="83">
        <v>194.0</v>
      </c>
      <c r="B216" s="84" t="s">
        <v>959</v>
      </c>
      <c r="C216" s="69" t="s">
        <v>960</v>
      </c>
      <c r="D216" s="69"/>
      <c r="E216" s="83">
        <v>1.0</v>
      </c>
      <c r="F216" s="69" t="str">
        <f>VLOOKUP(H216,'линии'!A$2:C$21,3)</f>
        <v>Кольцевая</v>
      </c>
      <c r="G216" s="83">
        <f>VLOOKUP(H216,'линии'!A$2:C$21,2)</f>
        <v>5</v>
      </c>
      <c r="H216" s="83">
        <v>5.0</v>
      </c>
      <c r="I216" s="83">
        <v>12.0</v>
      </c>
    </row>
    <row r="217">
      <c r="A217" s="83">
        <v>135.0</v>
      </c>
      <c r="B217" s="84" t="s">
        <v>959</v>
      </c>
      <c r="C217" s="69"/>
      <c r="D217" s="69"/>
      <c r="E217" s="83">
        <v>1.0</v>
      </c>
      <c r="F217" s="69" t="str">
        <f>VLOOKUP(H217,'линии'!A$2:C$21,3)</f>
        <v>Калужско-Рижская</v>
      </c>
      <c r="G217" s="83">
        <f>VLOOKUP(H217,'линии'!A$2:C$21,2)</f>
        <v>6</v>
      </c>
      <c r="H217" s="83">
        <v>6.0</v>
      </c>
      <c r="I217" s="83">
        <v>13.0</v>
      </c>
    </row>
    <row r="218">
      <c r="A218" s="83">
        <v>60.0</v>
      </c>
      <c r="B218" s="69" t="s">
        <v>961</v>
      </c>
      <c r="C218" s="69" t="s">
        <v>962</v>
      </c>
      <c r="D218" s="69"/>
      <c r="E218" s="83">
        <v>1.0</v>
      </c>
      <c r="F218" s="69" t="str">
        <f>VLOOKUP(H218,'линии'!A$2:C$21,3)</f>
        <v>Таганско-Краснопресненская</v>
      </c>
      <c r="G218" s="83">
        <f>VLOOKUP(H218,'линии'!A$2:C$21,2)</f>
        <v>7</v>
      </c>
      <c r="H218" s="83">
        <v>7.0</v>
      </c>
      <c r="I218" s="83">
        <v>6.0</v>
      </c>
    </row>
    <row r="219">
      <c r="A219" s="83">
        <v>269.0</v>
      </c>
      <c r="B219" s="69" t="s">
        <v>963</v>
      </c>
      <c r="C219" s="69" t="s">
        <v>113</v>
      </c>
      <c r="D219" s="85" t="s">
        <v>757</v>
      </c>
      <c r="E219" s="69"/>
      <c r="F219" s="69" t="str">
        <f>VLOOKUP(H219,'линии'!A$2:C$21,3)</f>
        <v>Сокольническая</v>
      </c>
      <c r="G219" s="83">
        <f>VLOOKUP(H219,'линии'!A$2:C$21,2)</f>
        <v>1</v>
      </c>
      <c r="H219" s="83">
        <v>1.0</v>
      </c>
      <c r="I219" s="83">
        <v>25.0</v>
      </c>
    </row>
    <row r="220">
      <c r="A220" s="83">
        <v>394.0</v>
      </c>
      <c r="B220" s="69" t="s">
        <v>964</v>
      </c>
      <c r="C220" s="69" t="s">
        <v>128</v>
      </c>
      <c r="D220" s="85" t="s">
        <v>757</v>
      </c>
      <c r="E220" s="69"/>
      <c r="F220" s="69" t="str">
        <f>VLOOKUP(H220,'линии'!A$2:C$21,3)</f>
        <v>МЦД-2</v>
      </c>
      <c r="G220" s="83" t="str">
        <f>VLOOKUP(H220,'линии'!A$2:C$21,2)</f>
        <v/>
      </c>
      <c r="H220" s="83">
        <v>29.0</v>
      </c>
      <c r="I220" s="83">
        <v>36.0</v>
      </c>
    </row>
    <row r="221">
      <c r="A221" s="83">
        <v>94.0</v>
      </c>
      <c r="B221" s="69" t="s">
        <v>965</v>
      </c>
      <c r="C221" s="69" t="s">
        <v>692</v>
      </c>
      <c r="D221" s="85" t="s">
        <v>757</v>
      </c>
      <c r="E221" s="69"/>
      <c r="F221" s="69" t="str">
        <f>VLOOKUP(H221,'линии'!A$2:C$21,3)</f>
        <v>Замоскворецкая</v>
      </c>
      <c r="G221" s="83">
        <f>VLOOKUP(H221,'линии'!A$2:C$21,2)</f>
        <v>2</v>
      </c>
      <c r="H221" s="83">
        <v>2.0</v>
      </c>
      <c r="I221" s="83">
        <v>19.0</v>
      </c>
    </row>
    <row r="222">
      <c r="A222" s="83">
        <v>361.0</v>
      </c>
      <c r="B222" s="69" t="s">
        <v>966</v>
      </c>
      <c r="C222" s="69" t="s">
        <v>416</v>
      </c>
      <c r="D222" s="85" t="s">
        <v>757</v>
      </c>
      <c r="E222" s="69"/>
      <c r="F222" s="69" t="str">
        <f>VLOOKUP(H222,'линии'!A$2:C$21,3)</f>
        <v>МЦД-2</v>
      </c>
      <c r="G222" s="83" t="str">
        <f>VLOOKUP(H222,'линии'!A$2:C$21,2)</f>
        <v/>
      </c>
      <c r="H222" s="83">
        <v>29.0</v>
      </c>
      <c r="I222" s="83">
        <v>3.0</v>
      </c>
    </row>
    <row r="223">
      <c r="A223" s="83">
        <v>100.0</v>
      </c>
      <c r="B223" s="69" t="s">
        <v>967</v>
      </c>
      <c r="C223" s="69" t="s">
        <v>555</v>
      </c>
      <c r="D223" s="85" t="s">
        <v>757</v>
      </c>
      <c r="E223" s="69"/>
      <c r="F223" s="69" t="str">
        <f>VLOOKUP(H223,'линии'!A$2:C$21,3)</f>
        <v>Серпуховско-Тимирязевская</v>
      </c>
      <c r="G223" s="83">
        <f>VLOOKUP(H223,'линии'!A$2:C$21,2)</f>
        <v>9</v>
      </c>
      <c r="H223" s="83">
        <v>9.0</v>
      </c>
      <c r="I223" s="83">
        <v>3.0</v>
      </c>
    </row>
    <row r="224">
      <c r="A224" s="83">
        <v>10.0</v>
      </c>
      <c r="B224" s="69" t="s">
        <v>968</v>
      </c>
      <c r="C224" s="69" t="s">
        <v>969</v>
      </c>
      <c r="D224" s="69"/>
      <c r="E224" s="83">
        <v>1.0</v>
      </c>
      <c r="F224" s="69" t="str">
        <f>VLOOKUP(H224,'линии'!A$2:C$21,3)</f>
        <v>Сокольническая</v>
      </c>
      <c r="G224" s="83">
        <f>VLOOKUP(H224,'линии'!A$2:C$21,2)</f>
        <v>1</v>
      </c>
      <c r="H224" s="83">
        <v>1.0</v>
      </c>
      <c r="I224" s="83">
        <v>13.0</v>
      </c>
    </row>
    <row r="225">
      <c r="A225" s="83">
        <v>88.0</v>
      </c>
      <c r="B225" s="84" t="s">
        <v>970</v>
      </c>
      <c r="C225" s="69" t="s">
        <v>365</v>
      </c>
      <c r="D225" s="85" t="s">
        <v>752</v>
      </c>
      <c r="E225" s="69"/>
      <c r="F225" s="69" t="str">
        <f>VLOOKUP(H225,'линии'!A$2:C$21,3)</f>
        <v>Замоскворецкая</v>
      </c>
      <c r="G225" s="83">
        <f>VLOOKUP(H225,'линии'!A$2:C$21,2)</f>
        <v>2</v>
      </c>
      <c r="H225" s="83">
        <v>2.0</v>
      </c>
      <c r="I225" s="83">
        <v>12.0</v>
      </c>
    </row>
    <row r="226">
      <c r="A226" s="83">
        <v>192.0</v>
      </c>
      <c r="B226" s="84" t="s">
        <v>970</v>
      </c>
      <c r="C226" s="69"/>
      <c r="D226" s="69"/>
      <c r="E226" s="83">
        <v>1.0</v>
      </c>
      <c r="F226" s="69" t="str">
        <f>VLOOKUP(H226,'линии'!A$2:C$21,3)</f>
        <v>Кольцевая</v>
      </c>
      <c r="G226" s="83">
        <f>VLOOKUP(H226,'линии'!A$2:C$21,2)</f>
        <v>5</v>
      </c>
      <c r="H226" s="83">
        <v>5.0</v>
      </c>
      <c r="I226" s="83">
        <v>10.0</v>
      </c>
    </row>
    <row r="227">
      <c r="A227" s="83">
        <v>392.0</v>
      </c>
      <c r="B227" s="69" t="s">
        <v>971</v>
      </c>
      <c r="C227" s="69" t="s">
        <v>457</v>
      </c>
      <c r="D227" s="85" t="s">
        <v>762</v>
      </c>
      <c r="E227" s="69"/>
      <c r="F227" s="69" t="str">
        <f>VLOOKUP(H227,'линии'!A$2:C$21,3)</f>
        <v>МЦД-2</v>
      </c>
      <c r="G227" s="83" t="str">
        <f>VLOOKUP(H227,'линии'!A$2:C$21,2)</f>
        <v/>
      </c>
      <c r="H227" s="83">
        <v>29.0</v>
      </c>
      <c r="I227" s="83">
        <v>34.0</v>
      </c>
    </row>
    <row r="228">
      <c r="A228" s="83">
        <v>215.0</v>
      </c>
      <c r="B228" s="69" t="s">
        <v>972</v>
      </c>
      <c r="C228" s="69" t="s">
        <v>472</v>
      </c>
      <c r="D228" s="85" t="s">
        <v>757</v>
      </c>
      <c r="E228" s="69"/>
      <c r="F228" s="69" t="str">
        <f>VLOOKUP(H228,'линии'!A$2:C$21,3)</f>
        <v>МЦК</v>
      </c>
      <c r="G228" s="83">
        <f>VLOOKUP(H228,'линии'!A$2:C$21,2)</f>
        <v>14</v>
      </c>
      <c r="H228" s="83">
        <v>20.0</v>
      </c>
      <c r="I228" s="83">
        <v>8.0</v>
      </c>
    </row>
    <row r="229">
      <c r="A229" s="83">
        <v>7.0</v>
      </c>
      <c r="B229" s="84" t="s">
        <v>973</v>
      </c>
      <c r="C229" s="69" t="s">
        <v>974</v>
      </c>
      <c r="D229" s="69"/>
      <c r="E229" s="83">
        <v>1.0</v>
      </c>
      <c r="F229" s="69" t="str">
        <f>VLOOKUP(H229,'линии'!A$2:C$21,3)</f>
        <v>Сокольническая</v>
      </c>
      <c r="G229" s="83">
        <f>VLOOKUP(H229,'линии'!A$2:C$21,2)</f>
        <v>1</v>
      </c>
      <c r="H229" s="83">
        <v>1.0</v>
      </c>
      <c r="I229" s="83">
        <v>10.0</v>
      </c>
    </row>
    <row r="230">
      <c r="A230" s="83">
        <v>183.0</v>
      </c>
      <c r="B230" s="84" t="s">
        <v>973</v>
      </c>
      <c r="C230" s="69"/>
      <c r="D230" s="69"/>
      <c r="E230" s="83">
        <v>1.0</v>
      </c>
      <c r="F230" s="69" t="str">
        <f>VLOOKUP(H230,'линии'!A$2:C$21,3)</f>
        <v>Кольцевая</v>
      </c>
      <c r="G230" s="83">
        <f>VLOOKUP(H230,'линии'!A$2:C$21,2)</f>
        <v>5</v>
      </c>
      <c r="H230" s="83">
        <v>5.0</v>
      </c>
      <c r="I230" s="83">
        <v>1.0</v>
      </c>
    </row>
    <row r="231">
      <c r="A231" s="83">
        <v>29.0</v>
      </c>
      <c r="B231" s="84" t="s">
        <v>975</v>
      </c>
      <c r="C231" s="69" t="s">
        <v>976</v>
      </c>
      <c r="D231" s="69"/>
      <c r="E231" s="83">
        <v>1.0</v>
      </c>
      <c r="F231" s="69" t="str">
        <f>VLOOKUP(H231,'линии'!A$2:C$21,3)</f>
        <v>Арбатско-Покровская</v>
      </c>
      <c r="G231" s="83">
        <f>VLOOKUP(H231,'линии'!A$2:C$21,2)</f>
        <v>3</v>
      </c>
      <c r="H231" s="83">
        <v>3.0</v>
      </c>
      <c r="I231" s="83">
        <v>10.0</v>
      </c>
    </row>
    <row r="232">
      <c r="A232" s="83">
        <v>173.0</v>
      </c>
      <c r="B232" s="84" t="s">
        <v>975</v>
      </c>
      <c r="C232" s="69"/>
      <c r="D232" s="69"/>
      <c r="E232" s="83">
        <v>1.0</v>
      </c>
      <c r="F232" s="69" t="str">
        <f>VLOOKUP(H232,'линии'!A$2:C$21,3)</f>
        <v>Солнцевская</v>
      </c>
      <c r="G232" s="83" t="str">
        <f>VLOOKUP(H232,'линии'!A$2:C$21,2)</f>
        <v>8A</v>
      </c>
      <c r="H232" s="83">
        <v>27.0</v>
      </c>
      <c r="I232" s="83">
        <v>1.0</v>
      </c>
    </row>
    <row r="233">
      <c r="A233" s="83">
        <v>38.0</v>
      </c>
      <c r="B233" s="69" t="s">
        <v>977</v>
      </c>
      <c r="C233" s="69" t="s">
        <v>978</v>
      </c>
      <c r="D233" s="69"/>
      <c r="E233" s="83">
        <v>1.0</v>
      </c>
      <c r="F233" s="69" t="str">
        <f>VLOOKUP(H233,'линии'!A$2:C$21,3)</f>
        <v>Арбатско-Покровская</v>
      </c>
      <c r="G233" s="83">
        <f>VLOOKUP(H233,'линии'!A$2:C$21,2)</f>
        <v>3</v>
      </c>
      <c r="H233" s="83">
        <v>3.0</v>
      </c>
      <c r="I233" s="83">
        <v>19.0</v>
      </c>
    </row>
    <row r="234">
      <c r="A234" s="83">
        <v>391.0</v>
      </c>
      <c r="B234" s="69" t="s">
        <v>979</v>
      </c>
      <c r="C234" s="69" t="s">
        <v>577</v>
      </c>
      <c r="D234" s="85" t="s">
        <v>757</v>
      </c>
      <c r="E234" s="69"/>
      <c r="F234" s="69" t="str">
        <f>VLOOKUP(H234,'линии'!A$2:C$21,3)</f>
        <v>МЦД-2</v>
      </c>
      <c r="G234" s="83" t="str">
        <f>VLOOKUP(H234,'линии'!A$2:C$21,2)</f>
        <v/>
      </c>
      <c r="H234" s="83">
        <v>29.0</v>
      </c>
      <c r="I234" s="83">
        <v>33.0</v>
      </c>
    </row>
    <row r="235">
      <c r="A235" s="83">
        <v>40.0</v>
      </c>
      <c r="B235" s="69" t="s">
        <v>980</v>
      </c>
      <c r="C235" s="69" t="s">
        <v>981</v>
      </c>
      <c r="D235" s="69"/>
      <c r="E235" s="83">
        <v>1.0</v>
      </c>
      <c r="F235" s="69" t="str">
        <f>VLOOKUP(H235,'линии'!A$2:C$21,3)</f>
        <v>Арбатско-Покровская</v>
      </c>
      <c r="G235" s="83">
        <f>VLOOKUP(H235,'линии'!A$2:C$21,2)</f>
        <v>3</v>
      </c>
      <c r="H235" s="83">
        <v>3.0</v>
      </c>
      <c r="I235" s="83">
        <v>21.0</v>
      </c>
    </row>
    <row r="236">
      <c r="A236" s="83">
        <v>371.0</v>
      </c>
      <c r="B236" s="69" t="s">
        <v>982</v>
      </c>
      <c r="C236" s="69" t="s">
        <v>110</v>
      </c>
      <c r="D236" s="85" t="s">
        <v>757</v>
      </c>
      <c r="E236" s="69"/>
      <c r="F236" s="69" t="str">
        <f>VLOOKUP(H236,'линии'!A$2:C$21,3)</f>
        <v>МЦД-2</v>
      </c>
      <c r="G236" s="83" t="str">
        <f>VLOOKUP(H236,'линии'!A$2:C$21,2)</f>
        <v/>
      </c>
      <c r="H236" s="83">
        <v>29.0</v>
      </c>
      <c r="I236" s="83">
        <v>13.0</v>
      </c>
    </row>
    <row r="237">
      <c r="A237" s="83">
        <v>180.0</v>
      </c>
      <c r="B237" s="69" t="s">
        <v>983</v>
      </c>
      <c r="C237" s="69" t="s">
        <v>218</v>
      </c>
      <c r="D237" s="85" t="s">
        <v>757</v>
      </c>
      <c r="E237" s="69"/>
      <c r="F237" s="69" t="str">
        <f>VLOOKUP(H237,'линии'!A$2:C$21,3)</f>
        <v>Калининская</v>
      </c>
      <c r="G237" s="83">
        <f>VLOOKUP(H237,'линии'!A$2:C$21,2)</f>
        <v>8</v>
      </c>
      <c r="H237" s="83">
        <v>8.0</v>
      </c>
      <c r="I237" s="83">
        <v>6.0</v>
      </c>
    </row>
    <row r="238">
      <c r="A238" s="83">
        <v>249.0</v>
      </c>
      <c r="B238" s="69" t="s">
        <v>984</v>
      </c>
      <c r="C238" s="69" t="s">
        <v>520</v>
      </c>
      <c r="D238" s="85" t="s">
        <v>757</v>
      </c>
      <c r="E238" s="69"/>
      <c r="F238" s="69" t="str">
        <f>VLOOKUP(H238,'линии'!A$2:C$21,3)</f>
        <v>Большая кольцевая</v>
      </c>
      <c r="G238" s="83">
        <f>VLOOKUP(H238,'линии'!A$2:C$21,2)</f>
        <v>11</v>
      </c>
      <c r="H238" s="83">
        <v>21.0</v>
      </c>
      <c r="I238" s="83">
        <v>5.0</v>
      </c>
    </row>
    <row r="239">
      <c r="A239" s="83">
        <v>102.0</v>
      </c>
      <c r="B239" s="84" t="s">
        <v>985</v>
      </c>
      <c r="C239" s="69" t="s">
        <v>476</v>
      </c>
      <c r="D239" s="86" t="s">
        <v>800</v>
      </c>
      <c r="E239" s="69"/>
      <c r="F239" s="69" t="str">
        <f>VLOOKUP(H239,'линии'!A$2:C$21,3)</f>
        <v>Серпуховско-Тимирязевская</v>
      </c>
      <c r="G239" s="83">
        <f>VLOOKUP(H239,'линии'!A$2:C$21,2)</f>
        <v>9</v>
      </c>
      <c r="H239" s="83">
        <v>9.0</v>
      </c>
      <c r="I239" s="83">
        <v>5.0</v>
      </c>
    </row>
    <row r="240">
      <c r="A240" s="83">
        <v>239.0</v>
      </c>
      <c r="B240" s="84" t="s">
        <v>985</v>
      </c>
      <c r="C240" s="69"/>
      <c r="D240" s="69"/>
      <c r="E240" s="83">
        <v>1.0</v>
      </c>
      <c r="F240" s="69" t="str">
        <f>VLOOKUP(H240,'линии'!A$2:C$21,3)</f>
        <v>Люблинско-Дмитровская</v>
      </c>
      <c r="G240" s="83">
        <f>VLOOKUP(H240,'линии'!A$2:C$21,2)</f>
        <v>10</v>
      </c>
      <c r="H240" s="83">
        <v>10.0</v>
      </c>
      <c r="I240" s="83">
        <v>4.0</v>
      </c>
    </row>
    <row r="241">
      <c r="A241" s="83">
        <v>344.0</v>
      </c>
      <c r="B241" s="84" t="s">
        <v>986</v>
      </c>
      <c r="C241" s="69"/>
      <c r="D241" s="69"/>
      <c r="E241" s="83">
        <v>1.0</v>
      </c>
      <c r="F241" s="69" t="str">
        <f>VLOOKUP(H241,'линии'!A$2:C$21,3)</f>
        <v>МЦД-1</v>
      </c>
      <c r="G241" s="83" t="str">
        <f>VLOOKUP(H241,'линии'!A$2:C$21,2)</f>
        <v/>
      </c>
      <c r="H241" s="83">
        <v>28.0</v>
      </c>
      <c r="I241" s="83">
        <v>13.0</v>
      </c>
    </row>
    <row r="242">
      <c r="A242" s="83">
        <v>156.0</v>
      </c>
      <c r="B242" s="84" t="s">
        <v>987</v>
      </c>
      <c r="C242" s="69" t="s">
        <v>682</v>
      </c>
      <c r="D242" s="85" t="s">
        <v>757</v>
      </c>
      <c r="E242" s="69"/>
      <c r="F242" s="69" t="str">
        <f>VLOOKUP(H242,'линии'!A$2:C$21,3)</f>
        <v>Люблинско-Дмитровская</v>
      </c>
      <c r="G242" s="83">
        <f>VLOOKUP(H242,'линии'!A$2:C$21,2)</f>
        <v>10</v>
      </c>
      <c r="H242" s="83">
        <v>10.0</v>
      </c>
      <c r="I242" s="83">
        <v>16.0</v>
      </c>
    </row>
    <row r="243">
      <c r="A243" s="87">
        <v>528.0</v>
      </c>
      <c r="B243" s="84" t="s">
        <v>987</v>
      </c>
      <c r="C243" s="69"/>
      <c r="D243" s="69"/>
      <c r="E243" s="83">
        <v>1.0</v>
      </c>
      <c r="F243" s="69" t="str">
        <f>VLOOKUP(H243,'линии'!A$2:C$21,3)</f>
        <v>Большая кольцевая</v>
      </c>
      <c r="G243" s="83">
        <f>VLOOKUP(H243,'линии'!A$2:C$21,2)</f>
        <v>11</v>
      </c>
      <c r="H243" s="83">
        <v>21.0</v>
      </c>
      <c r="I243" s="83">
        <v>20.0</v>
      </c>
    </row>
    <row r="244">
      <c r="A244" s="87">
        <v>374.0</v>
      </c>
      <c r="B244" s="84" t="s">
        <v>987</v>
      </c>
      <c r="C244" s="69"/>
      <c r="D244" s="69"/>
      <c r="E244" s="83">
        <v>1.0</v>
      </c>
      <c r="F244" s="69" t="str">
        <f>VLOOKUP(H244,'линии'!A$2:C$21,3)</f>
        <v>МЦД-2</v>
      </c>
      <c r="G244" s="83" t="str">
        <f>VLOOKUP(H244,'линии'!A$2:C$21,2)</f>
        <v/>
      </c>
      <c r="H244" s="83">
        <v>29.0</v>
      </c>
      <c r="I244" s="83">
        <v>16.0</v>
      </c>
    </row>
    <row r="245">
      <c r="A245" s="87">
        <v>43.0</v>
      </c>
      <c r="B245" s="69" t="s">
        <v>988</v>
      </c>
      <c r="C245" s="69" t="s">
        <v>989</v>
      </c>
      <c r="D245" s="69"/>
      <c r="E245" s="83">
        <v>1.0</v>
      </c>
      <c r="F245" s="69" t="str">
        <f>VLOOKUP(H245,'линии'!A$2:C$21,3)</f>
        <v>Филёвская</v>
      </c>
      <c r="G245" s="83">
        <f>VLOOKUP(H245,'линии'!A$2:C$21,2)</f>
        <v>4</v>
      </c>
      <c r="H245" s="83">
        <v>4.0</v>
      </c>
      <c r="I245" s="83">
        <v>2.0</v>
      </c>
    </row>
    <row r="246">
      <c r="A246" s="87">
        <v>55.0</v>
      </c>
      <c r="B246" s="69" t="s">
        <v>990</v>
      </c>
      <c r="C246" s="69" t="s">
        <v>65</v>
      </c>
      <c r="D246" s="85" t="s">
        <v>762</v>
      </c>
      <c r="E246" s="69"/>
      <c r="F246" s="69" t="str">
        <f>VLOOKUP(H246,'линии'!A$2:C$21,3)</f>
        <v>Таганско-Краснопресненская</v>
      </c>
      <c r="G246" s="83">
        <f>VLOOKUP(H246,'линии'!A$2:C$21,2)</f>
        <v>7</v>
      </c>
      <c r="H246" s="83">
        <v>7.0</v>
      </c>
      <c r="I246" s="83">
        <v>1.0</v>
      </c>
    </row>
    <row r="247">
      <c r="A247" s="87">
        <v>222.0</v>
      </c>
      <c r="B247" s="69" t="s">
        <v>991</v>
      </c>
      <c r="C247" s="69" t="s">
        <v>992</v>
      </c>
      <c r="D247" s="86" t="s">
        <v>755</v>
      </c>
      <c r="E247" s="69"/>
      <c r="F247" s="69" t="str">
        <f>VLOOKUP(H247,'линии'!A$2:C$21,3)</f>
        <v>МЦК</v>
      </c>
      <c r="G247" s="83">
        <f>VLOOKUP(H247,'линии'!A$2:C$21,2)</f>
        <v>14</v>
      </c>
      <c r="H247" s="83">
        <v>20.0</v>
      </c>
      <c r="I247" s="83">
        <v>15.0</v>
      </c>
    </row>
    <row r="248">
      <c r="A248" s="87">
        <v>177.0</v>
      </c>
      <c r="B248" s="69" t="s">
        <v>993</v>
      </c>
      <c r="C248" s="69" t="s">
        <v>994</v>
      </c>
      <c r="D248" s="86" t="s">
        <v>812</v>
      </c>
      <c r="E248" s="69"/>
      <c r="F248" s="69" t="str">
        <f>VLOOKUP(H248,'линии'!A$2:C$21,3)</f>
        <v>Калининская</v>
      </c>
      <c r="G248" s="83">
        <f>VLOOKUP(H248,'линии'!A$2:C$21,2)</f>
        <v>8</v>
      </c>
      <c r="H248" s="83">
        <v>8.0</v>
      </c>
      <c r="I248" s="83">
        <v>3.0</v>
      </c>
    </row>
    <row r="249">
      <c r="A249" s="87">
        <v>33.0</v>
      </c>
      <c r="B249" s="69" t="s">
        <v>995</v>
      </c>
      <c r="C249" s="69" t="s">
        <v>996</v>
      </c>
      <c r="D249" s="69"/>
      <c r="E249" s="83">
        <v>1.0</v>
      </c>
      <c r="F249" s="69" t="str">
        <f>VLOOKUP(H249,'линии'!A$2:C$21,3)</f>
        <v>Арбатско-Покровская</v>
      </c>
      <c r="G249" s="83">
        <f>VLOOKUP(H249,'линии'!A$2:C$21,2)</f>
        <v>3</v>
      </c>
      <c r="H249" s="83">
        <v>3.0</v>
      </c>
      <c r="I249" s="83">
        <v>14.0</v>
      </c>
    </row>
    <row r="250">
      <c r="A250" s="87">
        <v>322.0</v>
      </c>
      <c r="B250" s="69" t="s">
        <v>997</v>
      </c>
      <c r="C250" s="69" t="s">
        <v>617</v>
      </c>
      <c r="D250" s="85" t="s">
        <v>757</v>
      </c>
      <c r="E250" s="69"/>
      <c r="F250" s="69" t="str">
        <f>VLOOKUP(H250,'линии'!A$2:C$21,3)</f>
        <v>МЦД-2</v>
      </c>
      <c r="G250" s="83" t="str">
        <f>VLOOKUP(H250,'линии'!A$2:C$21,2)</f>
        <v/>
      </c>
      <c r="H250" s="83">
        <v>29.0</v>
      </c>
      <c r="I250" s="83">
        <v>1.0</v>
      </c>
    </row>
    <row r="251">
      <c r="A251" s="87">
        <v>366.0</v>
      </c>
      <c r="B251" s="69" t="s">
        <v>998</v>
      </c>
      <c r="C251" s="69" t="s">
        <v>547</v>
      </c>
      <c r="D251" s="85" t="s">
        <v>757</v>
      </c>
      <c r="E251" s="69"/>
      <c r="F251" s="69" t="str">
        <f>VLOOKUP(H251,'линии'!A$2:C$21,3)</f>
        <v>МЦД-2</v>
      </c>
      <c r="G251" s="83" t="str">
        <f>VLOOKUP(H251,'линии'!A$2:C$21,2)</f>
        <v/>
      </c>
      <c r="H251" s="83">
        <v>29.0</v>
      </c>
      <c r="I251" s="83">
        <v>8.0</v>
      </c>
    </row>
    <row r="252">
      <c r="A252" s="83">
        <v>61.0</v>
      </c>
      <c r="B252" s="69" t="s">
        <v>999</v>
      </c>
      <c r="C252" s="69" t="s">
        <v>481</v>
      </c>
      <c r="D252" s="85" t="s">
        <v>752</v>
      </c>
      <c r="E252" s="69"/>
      <c r="F252" s="69" t="str">
        <f>VLOOKUP(H252,'линии'!A$2:C$21,3)</f>
        <v>Таганско-Краснопресненская</v>
      </c>
      <c r="G252" s="83">
        <f>VLOOKUP(H252,'линии'!A$2:C$21,2)</f>
        <v>7</v>
      </c>
      <c r="H252" s="83">
        <v>7.0</v>
      </c>
      <c r="I252" s="83">
        <v>7.0</v>
      </c>
    </row>
    <row r="253">
      <c r="A253" s="83">
        <v>110.0</v>
      </c>
      <c r="B253" s="69" t="s">
        <v>1000</v>
      </c>
      <c r="C253" s="69" t="s">
        <v>714</v>
      </c>
      <c r="D253" s="85" t="s">
        <v>757</v>
      </c>
      <c r="E253" s="69"/>
      <c r="F253" s="69" t="str">
        <f>VLOOKUP(H253,'линии'!A$2:C$21,3)</f>
        <v>Серпуховско-Тимирязевская</v>
      </c>
      <c r="G253" s="83">
        <f>VLOOKUP(H253,'линии'!A$2:C$21,2)</f>
        <v>9</v>
      </c>
      <c r="H253" s="83">
        <v>9.0</v>
      </c>
      <c r="I253" s="83">
        <v>13.0</v>
      </c>
    </row>
    <row r="254">
      <c r="A254" s="83">
        <v>119.0</v>
      </c>
      <c r="B254" s="69" t="s">
        <v>1001</v>
      </c>
      <c r="C254" s="69" t="s">
        <v>715</v>
      </c>
      <c r="D254" s="85" t="s">
        <v>762</v>
      </c>
      <c r="E254" s="69"/>
      <c r="F254" s="69" t="str">
        <f>VLOOKUP(H254,'линии'!A$2:C$21,3)</f>
        <v>Серпуховско-Тимирязевская</v>
      </c>
      <c r="G254" s="83">
        <f>VLOOKUP(H254,'линии'!A$2:C$21,2)</f>
        <v>9</v>
      </c>
      <c r="H254" s="83">
        <v>9.0</v>
      </c>
      <c r="I254" s="83">
        <v>22.0</v>
      </c>
    </row>
    <row r="255">
      <c r="A255" s="83">
        <v>17.0</v>
      </c>
      <c r="B255" s="69" t="s">
        <v>1002</v>
      </c>
      <c r="C255" s="69" t="s">
        <v>1003</v>
      </c>
      <c r="D255" s="85" t="s">
        <v>748</v>
      </c>
      <c r="E255" s="69"/>
      <c r="F255" s="69" t="str">
        <f>VLOOKUP(H255,'линии'!A$2:C$21,3)</f>
        <v>Сокольническая</v>
      </c>
      <c r="G255" s="83">
        <f>VLOOKUP(H255,'линии'!A$2:C$21,2)</f>
        <v>1</v>
      </c>
      <c r="H255" s="83">
        <v>1.0</v>
      </c>
      <c r="I255" s="83">
        <v>20.0</v>
      </c>
    </row>
    <row r="256">
      <c r="A256" s="83">
        <v>268.0</v>
      </c>
      <c r="B256" s="69" t="s">
        <v>1004</v>
      </c>
      <c r="C256" s="69" t="s">
        <v>122</v>
      </c>
      <c r="D256" s="85" t="s">
        <v>762</v>
      </c>
      <c r="E256" s="69"/>
      <c r="F256" s="69" t="str">
        <f>VLOOKUP(H256,'линии'!A$2:C$21,3)</f>
        <v>Сокольническая</v>
      </c>
      <c r="G256" s="83">
        <f>VLOOKUP(H256,'линии'!A$2:C$21,2)</f>
        <v>1</v>
      </c>
      <c r="H256" s="83">
        <v>1.0</v>
      </c>
      <c r="I256" s="83">
        <v>24.0</v>
      </c>
    </row>
    <row r="257">
      <c r="A257" s="83">
        <v>69.0</v>
      </c>
      <c r="B257" s="69" t="s">
        <v>1005</v>
      </c>
      <c r="C257" s="69" t="s">
        <v>523</v>
      </c>
      <c r="D257" s="85" t="s">
        <v>752</v>
      </c>
      <c r="E257" s="69"/>
      <c r="F257" s="69" t="str">
        <f>VLOOKUP(H257,'линии'!A$2:C$21,3)</f>
        <v>Таганско-Краснопресненская</v>
      </c>
      <c r="G257" s="83">
        <f>VLOOKUP(H257,'линии'!A$2:C$21,2)</f>
        <v>7</v>
      </c>
      <c r="H257" s="83">
        <v>7.0</v>
      </c>
      <c r="I257" s="83">
        <v>15.0</v>
      </c>
    </row>
    <row r="258">
      <c r="A258" s="83">
        <v>2.0</v>
      </c>
      <c r="B258" s="84" t="s">
        <v>1006</v>
      </c>
      <c r="C258" s="69" t="s">
        <v>1007</v>
      </c>
      <c r="D258" s="86" t="s">
        <v>886</v>
      </c>
      <c r="E258" s="69"/>
      <c r="F258" s="69" t="str">
        <f>VLOOKUP(H258,'линии'!A$2:C$21,3)</f>
        <v>Сокольническая</v>
      </c>
      <c r="G258" s="83">
        <f>VLOOKUP(H258,'линии'!A$2:C$21,2)</f>
        <v>1</v>
      </c>
      <c r="H258" s="83">
        <v>1.0</v>
      </c>
      <c r="I258" s="83">
        <v>5.0</v>
      </c>
    </row>
    <row r="259">
      <c r="A259" s="83">
        <v>277.0</v>
      </c>
      <c r="B259" s="84" t="s">
        <v>1006</v>
      </c>
      <c r="C259" s="69"/>
      <c r="D259" s="69"/>
      <c r="E259" s="83">
        <v>1.0</v>
      </c>
      <c r="F259" s="69" t="str">
        <f>VLOOKUP(H259,'линии'!A$2:C$21,3)</f>
        <v>Большая кольцевая</v>
      </c>
      <c r="G259" s="83">
        <f>VLOOKUP(H259,'линии'!A$2:C$21,2)</f>
        <v>11</v>
      </c>
      <c r="H259" s="83">
        <v>21.0</v>
      </c>
      <c r="I259" s="83">
        <v>11.0</v>
      </c>
    </row>
    <row r="260">
      <c r="A260" s="83">
        <v>188.0</v>
      </c>
      <c r="B260" s="84" t="s">
        <v>1008</v>
      </c>
      <c r="C260" s="69" t="s">
        <v>1009</v>
      </c>
      <c r="D260" s="69"/>
      <c r="E260" s="83">
        <v>1.0</v>
      </c>
      <c r="F260" s="69" t="str">
        <f>VLOOKUP(H260,'линии'!A$2:C$21,3)</f>
        <v>Кольцевая</v>
      </c>
      <c r="G260" s="83">
        <f>VLOOKUP(H260,'линии'!A$2:C$21,2)</f>
        <v>5</v>
      </c>
      <c r="H260" s="83">
        <v>5.0</v>
      </c>
      <c r="I260" s="83">
        <v>6.0</v>
      </c>
    </row>
    <row r="261">
      <c r="A261" s="83">
        <v>130.0</v>
      </c>
      <c r="B261" s="84" t="s">
        <v>1008</v>
      </c>
      <c r="C261" s="69"/>
      <c r="D261" s="69"/>
      <c r="E261" s="83">
        <v>1.0</v>
      </c>
      <c r="F261" s="69" t="str">
        <f>VLOOKUP(H261,'линии'!A$2:C$21,3)</f>
        <v>Калужско-Рижская</v>
      </c>
      <c r="G261" s="83">
        <f>VLOOKUP(H261,'линии'!A$2:C$21,2)</f>
        <v>6</v>
      </c>
      <c r="H261" s="83">
        <v>6.0</v>
      </c>
      <c r="I261" s="83">
        <v>8.0</v>
      </c>
    </row>
    <row r="262">
      <c r="A262" s="83">
        <v>139.0</v>
      </c>
      <c r="B262" s="69" t="s">
        <v>1010</v>
      </c>
      <c r="C262" s="69" t="s">
        <v>1011</v>
      </c>
      <c r="D262" s="69"/>
      <c r="E262" s="83">
        <v>1.0</v>
      </c>
      <c r="F262" s="69" t="str">
        <f>VLOOKUP(H262,'линии'!A$2:C$21,3)</f>
        <v>Калужско-Рижская</v>
      </c>
      <c r="G262" s="83">
        <f>VLOOKUP(H262,'линии'!A$2:C$21,2)</f>
        <v>6</v>
      </c>
      <c r="H262" s="83">
        <v>6.0</v>
      </c>
      <c r="I262" s="83">
        <v>17.0</v>
      </c>
    </row>
    <row r="263">
      <c r="A263" s="83">
        <v>65.0</v>
      </c>
      <c r="B263" s="69" t="s">
        <v>1012</v>
      </c>
      <c r="C263" s="69" t="s">
        <v>610</v>
      </c>
      <c r="D263" s="85" t="s">
        <v>762</v>
      </c>
      <c r="E263" s="69"/>
      <c r="F263" s="69" t="str">
        <f>VLOOKUP(H263,'линии'!A$2:C$21,3)</f>
        <v>Таганско-Краснопресненская</v>
      </c>
      <c r="G263" s="83">
        <f>VLOOKUP(H263,'линии'!A$2:C$21,2)</f>
        <v>7</v>
      </c>
      <c r="H263" s="83">
        <v>7.0</v>
      </c>
      <c r="I263" s="83">
        <v>11.0</v>
      </c>
    </row>
    <row r="264">
      <c r="A264" s="83">
        <v>533.0</v>
      </c>
      <c r="B264" s="69" t="s">
        <v>1013</v>
      </c>
      <c r="C264" s="69" t="s">
        <v>210</v>
      </c>
      <c r="D264" s="85" t="s">
        <v>762</v>
      </c>
      <c r="E264" s="69"/>
      <c r="F264" s="69" t="str">
        <f>VLOOKUP(H264,'линии'!A$2:C$21,3)</f>
        <v>Солнцевская</v>
      </c>
      <c r="G264" s="83" t="str">
        <f>VLOOKUP(H264,'линии'!A$2:C$21,2)</f>
        <v>8A</v>
      </c>
      <c r="H264" s="83">
        <v>27.0</v>
      </c>
      <c r="I264" s="83">
        <v>15.0</v>
      </c>
    </row>
    <row r="265">
      <c r="A265" s="83">
        <v>20.0</v>
      </c>
      <c r="B265" s="69" t="s">
        <v>1014</v>
      </c>
      <c r="C265" s="69" t="s">
        <v>1015</v>
      </c>
      <c r="D265" s="85" t="s">
        <v>762</v>
      </c>
      <c r="E265" s="69"/>
      <c r="F265" s="69" t="str">
        <f>VLOOKUP(H265,'линии'!A$2:C$21,3)</f>
        <v>Арбатско-Покровская</v>
      </c>
      <c r="G265" s="83">
        <f>VLOOKUP(H265,'линии'!A$2:C$21,2)</f>
        <v>3</v>
      </c>
      <c r="H265" s="83">
        <v>3.0</v>
      </c>
      <c r="I265" s="83">
        <v>1.0</v>
      </c>
    </row>
    <row r="266">
      <c r="A266" s="83">
        <v>354.0</v>
      </c>
      <c r="B266" s="69" t="s">
        <v>1016</v>
      </c>
      <c r="C266" s="69"/>
      <c r="D266" s="69"/>
      <c r="E266" s="83">
        <v>1.0</v>
      </c>
      <c r="F266" s="69" t="str">
        <f>VLOOKUP(H266,'линии'!A$2:C$21,3)</f>
        <v>МЦД-1</v>
      </c>
      <c r="G266" s="83" t="str">
        <f>VLOOKUP(H266,'линии'!A$2:C$21,2)</f>
        <v/>
      </c>
      <c r="H266" s="83">
        <v>28.0</v>
      </c>
      <c r="I266" s="83">
        <v>23.0</v>
      </c>
    </row>
    <row r="267">
      <c r="A267" s="83">
        <v>550.0</v>
      </c>
      <c r="B267" s="69" t="s">
        <v>1017</v>
      </c>
      <c r="C267" s="69" t="s">
        <v>161</v>
      </c>
      <c r="D267" s="85" t="s">
        <v>757</v>
      </c>
      <c r="E267" s="69"/>
      <c r="F267" s="69" t="str">
        <f>VLOOKUP(H267,'линии'!A$2:C$21,3)</f>
        <v>Троицкая</v>
      </c>
      <c r="G267" s="83" t="str">
        <f>VLOOKUP(H267,'линии'!A$2:C$21,2)</f>
        <v/>
      </c>
      <c r="H267" s="83">
        <v>33.0</v>
      </c>
      <c r="I267" s="83">
        <v>12.0</v>
      </c>
    </row>
    <row r="268">
      <c r="A268" s="83">
        <v>244.0</v>
      </c>
      <c r="B268" s="69" t="s">
        <v>1018</v>
      </c>
      <c r="C268" s="69" t="s">
        <v>193</v>
      </c>
      <c r="D268" s="85" t="s">
        <v>762</v>
      </c>
      <c r="E268" s="69"/>
      <c r="F268" s="69" t="str">
        <f>VLOOKUP(H268,'линии'!A$2:C$21,3)</f>
        <v>Солнцевская</v>
      </c>
      <c r="G268" s="83" t="str">
        <f>VLOOKUP(H268,'линии'!A$2:C$21,2)</f>
        <v>8A</v>
      </c>
      <c r="H268" s="83">
        <v>27.0</v>
      </c>
      <c r="I268" s="83">
        <v>4.0</v>
      </c>
    </row>
    <row r="269">
      <c r="A269" s="83">
        <v>264.0</v>
      </c>
      <c r="B269" s="69" t="s">
        <v>1019</v>
      </c>
      <c r="C269" s="69" t="s">
        <v>587</v>
      </c>
      <c r="D269" s="85" t="s">
        <v>757</v>
      </c>
      <c r="E269" s="69"/>
      <c r="F269" s="69" t="str">
        <f>VLOOKUP(H269,'линии'!A$2:C$21,3)</f>
        <v>Солнцевская</v>
      </c>
      <c r="G269" s="83" t="str">
        <f>VLOOKUP(H269,'линии'!A$2:C$21,2)</f>
        <v>8A</v>
      </c>
      <c r="H269" s="83">
        <v>27.0</v>
      </c>
      <c r="I269" s="83">
        <v>11.0</v>
      </c>
    </row>
    <row r="270">
      <c r="A270" s="83">
        <v>77.0</v>
      </c>
      <c r="B270" s="69" t="s">
        <v>1020</v>
      </c>
      <c r="C270" s="69" t="s">
        <v>1021</v>
      </c>
      <c r="D270" s="69"/>
      <c r="E270" s="83">
        <v>1.0</v>
      </c>
      <c r="F270" s="69" t="str">
        <f>VLOOKUP(H270,'линии'!A$2:C$21,3)</f>
        <v>Замоскворецкая</v>
      </c>
      <c r="G270" s="83">
        <f>VLOOKUP(H270,'линии'!A$2:C$21,2)</f>
        <v>2</v>
      </c>
      <c r="H270" s="83">
        <v>2.0</v>
      </c>
      <c r="I270" s="83">
        <v>1.0</v>
      </c>
    </row>
    <row r="271">
      <c r="A271" s="83">
        <v>525.0</v>
      </c>
      <c r="B271" s="69" t="s">
        <v>1022</v>
      </c>
      <c r="C271" s="69" t="s">
        <v>1023</v>
      </c>
      <c r="D271" s="85" t="s">
        <v>762</v>
      </c>
      <c r="E271" s="69"/>
      <c r="F271" s="69" t="str">
        <f>VLOOKUP(H271,'линии'!A$2:C$21,3)</f>
        <v>Большая кольцевая</v>
      </c>
      <c r="G271" s="83">
        <f>VLOOKUP(H271,'линии'!A$2:C$21,2)</f>
        <v>11</v>
      </c>
      <c r="H271" s="83">
        <v>21.0</v>
      </c>
      <c r="I271" s="83">
        <v>28.0</v>
      </c>
    </row>
    <row r="272">
      <c r="A272" s="83">
        <v>129.0</v>
      </c>
      <c r="B272" s="84" t="s">
        <v>1024</v>
      </c>
      <c r="C272" s="69" t="s">
        <v>674</v>
      </c>
      <c r="D272" s="85" t="s">
        <v>762</v>
      </c>
      <c r="E272" s="69"/>
      <c r="F272" s="69" t="str">
        <f>VLOOKUP(H272,'линии'!A$2:C$21,3)</f>
        <v>Калужско-Рижская</v>
      </c>
      <c r="G272" s="83">
        <f>VLOOKUP(H272,'линии'!A$2:C$21,2)</f>
        <v>6</v>
      </c>
      <c r="H272" s="83">
        <v>6.0</v>
      </c>
      <c r="I272" s="83">
        <v>7.0</v>
      </c>
    </row>
    <row r="273">
      <c r="A273" s="83">
        <v>381.0</v>
      </c>
      <c r="B273" s="84" t="s">
        <v>1024</v>
      </c>
      <c r="C273" s="69"/>
      <c r="D273" s="69"/>
      <c r="E273" s="83">
        <v>1.0</v>
      </c>
      <c r="F273" s="69" t="str">
        <f>VLOOKUP(H273,'линии'!A$2:C$21,3)</f>
        <v>МЦД-2</v>
      </c>
      <c r="G273" s="83" t="str">
        <f>VLOOKUP(H273,'линии'!A$2:C$21,2)</f>
        <v/>
      </c>
      <c r="H273" s="83">
        <v>29.0</v>
      </c>
      <c r="I273" s="83">
        <v>23.0</v>
      </c>
    </row>
    <row r="274">
      <c r="A274" s="83">
        <v>152.0</v>
      </c>
      <c r="B274" s="69" t="s">
        <v>1025</v>
      </c>
      <c r="C274" s="69" t="s">
        <v>678</v>
      </c>
      <c r="D274" s="85" t="s">
        <v>762</v>
      </c>
      <c r="E274" s="69"/>
      <c r="F274" s="69" t="str">
        <f>VLOOKUP(H274,'линии'!A$2:C$21,3)</f>
        <v>Люблинско-Дмитровская</v>
      </c>
      <c r="G274" s="83">
        <f>VLOOKUP(H274,'линии'!A$2:C$21,2)</f>
        <v>10</v>
      </c>
      <c r="H274" s="83">
        <v>10.0</v>
      </c>
      <c r="I274" s="83">
        <v>12.0</v>
      </c>
    </row>
    <row r="275">
      <c r="A275" s="83">
        <v>238.0</v>
      </c>
      <c r="B275" s="69" t="s">
        <v>1026</v>
      </c>
      <c r="C275" s="69" t="s">
        <v>172</v>
      </c>
      <c r="D275" s="85" t="s">
        <v>757</v>
      </c>
      <c r="E275" s="69"/>
      <c r="F275" s="69" t="str">
        <f>VLOOKUP(H275,'линии'!A$2:C$21,3)</f>
        <v>МЦК</v>
      </c>
      <c r="G275" s="83">
        <f>VLOOKUP(H275,'линии'!A$2:C$21,2)</f>
        <v>14</v>
      </c>
      <c r="H275" s="83">
        <v>20.0</v>
      </c>
      <c r="I275" s="83">
        <v>31.0</v>
      </c>
    </row>
    <row r="276">
      <c r="A276" s="83">
        <v>271.0</v>
      </c>
      <c r="B276" s="69" t="s">
        <v>1027</v>
      </c>
      <c r="C276" s="69" t="s">
        <v>1028</v>
      </c>
      <c r="D276" s="85" t="s">
        <v>757</v>
      </c>
      <c r="E276" s="69"/>
      <c r="F276" s="69" t="str">
        <f>VLOOKUP(H276,'линии'!A$2:C$21,3)</f>
        <v>Большая кольцевая</v>
      </c>
      <c r="G276" s="83">
        <f>VLOOKUP(H276,'линии'!A$2:C$21,2)</f>
        <v>11</v>
      </c>
      <c r="H276" s="83">
        <v>21.0</v>
      </c>
      <c r="I276" s="83">
        <v>6.0</v>
      </c>
    </row>
    <row r="277">
      <c r="A277" s="83">
        <v>200.0</v>
      </c>
      <c r="B277" s="69" t="s">
        <v>1029</v>
      </c>
      <c r="C277" s="69" t="s">
        <v>684</v>
      </c>
      <c r="D277" s="85" t="s">
        <v>757</v>
      </c>
      <c r="E277" s="69"/>
      <c r="F277" s="69" t="str">
        <f>VLOOKUP(H277,'линии'!A$2:C$21,3)</f>
        <v>Сокольническая</v>
      </c>
      <c r="G277" s="83">
        <f>VLOOKUP(H277,'линии'!A$2:C$21,2)</f>
        <v>1</v>
      </c>
      <c r="H277" s="83">
        <v>1.0</v>
      </c>
      <c r="I277" s="83">
        <v>2.0</v>
      </c>
    </row>
    <row r="278">
      <c r="A278" s="83">
        <v>73.0</v>
      </c>
      <c r="B278" s="69" t="s">
        <v>1030</v>
      </c>
      <c r="C278" s="69" t="s">
        <v>666</v>
      </c>
      <c r="D278" s="85" t="s">
        <v>757</v>
      </c>
      <c r="E278" s="69"/>
      <c r="F278" s="69" t="str">
        <f>VLOOKUP(H278,'линии'!A$2:C$21,3)</f>
        <v>Таганско-Краснопресненская</v>
      </c>
      <c r="G278" s="83">
        <f>VLOOKUP(H278,'линии'!A$2:C$21,2)</f>
        <v>7</v>
      </c>
      <c r="H278" s="83">
        <v>7.0</v>
      </c>
      <c r="I278" s="83">
        <v>19.0</v>
      </c>
    </row>
    <row r="279">
      <c r="A279" s="83">
        <v>281.0</v>
      </c>
      <c r="B279" s="84" t="s">
        <v>1031</v>
      </c>
      <c r="C279" s="69"/>
      <c r="D279" s="69"/>
      <c r="E279" s="83">
        <v>1.0</v>
      </c>
      <c r="F279" s="69" t="str">
        <f>VLOOKUP(H279,'линии'!A$2:C$21,3)</f>
        <v>Большая кольцевая</v>
      </c>
      <c r="G279" s="83">
        <f>VLOOKUP(H279,'линии'!A$2:C$21,2)</f>
        <v>11</v>
      </c>
      <c r="H279" s="83">
        <v>21.0</v>
      </c>
      <c r="I279" s="83">
        <v>15.0</v>
      </c>
    </row>
    <row r="280">
      <c r="A280" s="83">
        <v>535.0</v>
      </c>
      <c r="B280" s="84" t="s">
        <v>1031</v>
      </c>
      <c r="C280" s="69"/>
      <c r="D280" s="69"/>
      <c r="E280" s="83">
        <v>1.0</v>
      </c>
      <c r="F280" s="69" t="str">
        <f>VLOOKUP(H280,'линии'!A$2:C$21,3)</f>
        <v>Солнцевская</v>
      </c>
      <c r="G280" s="83" t="str">
        <f>VLOOKUP(H280,'линии'!A$2:C$21,2)</f>
        <v>8A</v>
      </c>
      <c r="H280" s="83">
        <v>27.0</v>
      </c>
      <c r="I280" s="83">
        <v>13.0</v>
      </c>
    </row>
    <row r="281">
      <c r="A281" s="83">
        <v>105.0</v>
      </c>
      <c r="B281" s="84" t="s">
        <v>1032</v>
      </c>
      <c r="C281" s="69" t="s">
        <v>1032</v>
      </c>
      <c r="D281" s="69"/>
      <c r="E281" s="83">
        <v>1.0</v>
      </c>
      <c r="F281" s="69" t="str">
        <f>VLOOKUP(H281,'линии'!A$2:C$21,3)</f>
        <v>Серпуховско-Тимирязевская</v>
      </c>
      <c r="G281" s="83">
        <f>VLOOKUP(H281,'линии'!A$2:C$21,2)</f>
        <v>9</v>
      </c>
      <c r="H281" s="83">
        <v>9.0</v>
      </c>
      <c r="I281" s="83">
        <v>8.0</v>
      </c>
    </row>
    <row r="282">
      <c r="A282" s="83">
        <v>347.0</v>
      </c>
      <c r="B282" s="84" t="s">
        <v>1032</v>
      </c>
      <c r="C282" s="69"/>
      <c r="D282" s="69"/>
      <c r="E282" s="83">
        <v>1.0</v>
      </c>
      <c r="F282" s="69" t="str">
        <f>VLOOKUP(H282,'линии'!A$2:C$21,3)</f>
        <v>МЦД-1</v>
      </c>
      <c r="G282" s="83" t="str">
        <f>VLOOKUP(H282,'линии'!A$2:C$21,2)</f>
        <v/>
      </c>
      <c r="H282" s="83">
        <v>28.0</v>
      </c>
      <c r="I282" s="83">
        <v>16.0</v>
      </c>
    </row>
    <row r="283">
      <c r="A283" s="83">
        <v>201.0</v>
      </c>
      <c r="B283" s="69" t="s">
        <v>1033</v>
      </c>
      <c r="C283" s="69" t="s">
        <v>396</v>
      </c>
      <c r="D283" s="85" t="s">
        <v>757</v>
      </c>
      <c r="E283" s="69"/>
      <c r="F283" s="69" t="str">
        <f>VLOOKUP(H283,'линии'!A$2:C$21,3)</f>
        <v>Сокольническая</v>
      </c>
      <c r="G283" s="83">
        <f>VLOOKUP(H283,'линии'!A$2:C$21,2)</f>
        <v>1</v>
      </c>
      <c r="H283" s="83">
        <v>1.0</v>
      </c>
      <c r="I283" s="83">
        <v>1.0</v>
      </c>
    </row>
    <row r="284">
      <c r="A284" s="83">
        <v>125.0</v>
      </c>
      <c r="B284" s="69" t="s">
        <v>1034</v>
      </c>
      <c r="C284" s="69" t="s">
        <v>164</v>
      </c>
      <c r="D284" s="85" t="s">
        <v>762</v>
      </c>
      <c r="E284" s="69"/>
      <c r="F284" s="69" t="str">
        <f>VLOOKUP(H284,'линии'!A$2:C$21,3)</f>
        <v>Калужско-Рижская</v>
      </c>
      <c r="G284" s="83">
        <f>VLOOKUP(H284,'линии'!A$2:C$21,2)</f>
        <v>6</v>
      </c>
      <c r="H284" s="83">
        <v>6.0</v>
      </c>
      <c r="I284" s="83">
        <v>3.0</v>
      </c>
    </row>
    <row r="285">
      <c r="A285" s="83">
        <v>116.0</v>
      </c>
      <c r="B285" s="69" t="s">
        <v>1035</v>
      </c>
      <c r="C285" s="69" t="s">
        <v>568</v>
      </c>
      <c r="D285" s="85" t="s">
        <v>752</v>
      </c>
      <c r="E285" s="69"/>
      <c r="F285" s="69" t="str">
        <f>VLOOKUP(H285,'линии'!A$2:C$21,3)</f>
        <v>Серпуховско-Тимирязевская</v>
      </c>
      <c r="G285" s="83">
        <f>VLOOKUP(H285,'линии'!A$2:C$21,2)</f>
        <v>9</v>
      </c>
      <c r="H285" s="83">
        <v>9.0</v>
      </c>
      <c r="I285" s="83">
        <v>19.0</v>
      </c>
    </row>
    <row r="286">
      <c r="A286" s="83">
        <v>255.0</v>
      </c>
      <c r="B286" s="69" t="s">
        <v>1036</v>
      </c>
      <c r="C286" s="69" t="s">
        <v>257</v>
      </c>
      <c r="D286" s="85" t="s">
        <v>752</v>
      </c>
      <c r="E286" s="69"/>
      <c r="F286" s="69" t="str">
        <f>VLOOKUP(H286,'линии'!A$2:C$21,3)</f>
        <v>Люблинско-Дмитровская</v>
      </c>
      <c r="G286" s="83">
        <f>VLOOKUP(H286,'линии'!A$2:C$21,2)</f>
        <v>10</v>
      </c>
      <c r="H286" s="83">
        <v>10.0</v>
      </c>
      <c r="I286" s="83">
        <v>1.0</v>
      </c>
    </row>
    <row r="287">
      <c r="A287" s="83">
        <v>37.0</v>
      </c>
      <c r="B287" s="69" t="s">
        <v>1037</v>
      </c>
      <c r="C287" s="69" t="s">
        <v>1037</v>
      </c>
      <c r="D287" s="69"/>
      <c r="E287" s="83">
        <v>1.0</v>
      </c>
      <c r="F287" s="69" t="str">
        <f>VLOOKUP(H287,'линии'!A$2:C$21,3)</f>
        <v>Арбатско-Покровская</v>
      </c>
      <c r="G287" s="83">
        <f>VLOOKUP(H287,'линии'!A$2:C$21,2)</f>
        <v>3</v>
      </c>
      <c r="H287" s="83">
        <v>3.0</v>
      </c>
      <c r="I287" s="83">
        <v>18.0</v>
      </c>
    </row>
    <row r="288">
      <c r="A288" s="83">
        <v>111.0</v>
      </c>
      <c r="B288" s="69" t="s">
        <v>1038</v>
      </c>
      <c r="C288" s="69" t="s">
        <v>40</v>
      </c>
      <c r="D288" s="85" t="s">
        <v>748</v>
      </c>
      <c r="E288" s="69"/>
      <c r="F288" s="69" t="str">
        <f>VLOOKUP(H288,'линии'!A$2:C$21,3)</f>
        <v>Серпуховско-Тимирязевская</v>
      </c>
      <c r="G288" s="83">
        <f>VLOOKUP(H288,'линии'!A$2:C$21,2)</f>
        <v>9</v>
      </c>
      <c r="H288" s="83">
        <v>9.0</v>
      </c>
      <c r="I288" s="83">
        <v>14.0</v>
      </c>
    </row>
    <row r="289">
      <c r="A289" s="83">
        <v>355.0</v>
      </c>
      <c r="B289" s="69" t="s">
        <v>1039</v>
      </c>
      <c r="C289" s="69" t="s">
        <v>74</v>
      </c>
      <c r="D289" s="85" t="s">
        <v>762</v>
      </c>
      <c r="E289" s="69"/>
      <c r="F289" s="69" t="str">
        <f>VLOOKUP(H289,'линии'!A$2:C$21,3)</f>
        <v>МЦД-1</v>
      </c>
      <c r="G289" s="83" t="str">
        <f>VLOOKUP(H289,'линии'!A$2:C$21,2)</f>
        <v/>
      </c>
      <c r="H289" s="83">
        <v>28.0</v>
      </c>
      <c r="I289" s="83">
        <v>24.0</v>
      </c>
    </row>
    <row r="290">
      <c r="A290" s="83">
        <v>327.0</v>
      </c>
      <c r="B290" s="69" t="s">
        <v>1040</v>
      </c>
      <c r="C290" s="69" t="s">
        <v>534</v>
      </c>
      <c r="D290" s="85" t="s">
        <v>752</v>
      </c>
      <c r="E290" s="69"/>
      <c r="F290" s="69" t="str">
        <f>VLOOKUP(H290,'линии'!A$2:C$21,3)</f>
        <v>МЦД-2</v>
      </c>
      <c r="G290" s="83" t="str">
        <f>VLOOKUP(H290,'линии'!A$2:C$21,2)</f>
        <v/>
      </c>
      <c r="H290" s="83">
        <v>29.0</v>
      </c>
      <c r="I290" s="83">
        <v>2.0</v>
      </c>
    </row>
    <row r="291">
      <c r="A291" s="83">
        <v>357.0</v>
      </c>
      <c r="B291" s="69" t="s">
        <v>1041</v>
      </c>
      <c r="C291" s="69" t="s">
        <v>526</v>
      </c>
      <c r="D291" s="85" t="s">
        <v>762</v>
      </c>
      <c r="E291" s="69"/>
      <c r="F291" s="69" t="str">
        <f>VLOOKUP(H291,'линии'!A$2:C$21,3)</f>
        <v>МЦД-1</v>
      </c>
      <c r="G291" s="83" t="str">
        <f>VLOOKUP(H291,'линии'!A$2:C$21,2)</f>
        <v/>
      </c>
      <c r="H291" s="83">
        <v>28.0</v>
      </c>
      <c r="I291" s="83">
        <v>26.0</v>
      </c>
    </row>
    <row r="292">
      <c r="A292" s="83">
        <v>28.0</v>
      </c>
      <c r="B292" s="84" t="s">
        <v>1042</v>
      </c>
      <c r="C292" s="69" t="s">
        <v>1043</v>
      </c>
      <c r="D292" s="69"/>
      <c r="E292" s="83">
        <v>1.0</v>
      </c>
      <c r="F292" s="69" t="str">
        <f>VLOOKUP(H292,'линии'!A$2:C$21,3)</f>
        <v>Арбатско-Покровская</v>
      </c>
      <c r="G292" s="83">
        <f>VLOOKUP(H292,'линии'!A$2:C$21,2)</f>
        <v>3</v>
      </c>
      <c r="H292" s="83">
        <v>3.0</v>
      </c>
      <c r="I292" s="83">
        <v>9.0</v>
      </c>
    </row>
    <row r="293">
      <c r="A293" s="83">
        <v>352.0</v>
      </c>
      <c r="B293" s="84" t="s">
        <v>1042</v>
      </c>
      <c r="C293" s="69"/>
      <c r="D293" s="69"/>
      <c r="E293" s="83">
        <v>1.0</v>
      </c>
      <c r="F293" s="69" t="str">
        <f>VLOOKUP(H293,'линии'!A$2:C$21,3)</f>
        <v>МЦД-1</v>
      </c>
      <c r="G293" s="83" t="str">
        <f>VLOOKUP(H293,'линии'!A$2:C$21,2)</f>
        <v/>
      </c>
      <c r="H293" s="83">
        <v>28.0</v>
      </c>
      <c r="I293" s="83">
        <v>21.0</v>
      </c>
    </row>
    <row r="294">
      <c r="A294" s="83">
        <v>31.0</v>
      </c>
      <c r="B294" s="84" t="s">
        <v>1044</v>
      </c>
      <c r="C294" s="69" t="s">
        <v>686</v>
      </c>
      <c r="D294" s="85" t="s">
        <v>757</v>
      </c>
      <c r="E294" s="69"/>
      <c r="F294" s="69" t="str">
        <f>VLOOKUP(H294,'линии'!A$2:C$21,3)</f>
        <v>Арбатско-Покровская</v>
      </c>
      <c r="G294" s="83">
        <f>VLOOKUP(H294,'линии'!A$2:C$21,2)</f>
        <v>3</v>
      </c>
      <c r="H294" s="83">
        <v>3.0</v>
      </c>
      <c r="I294" s="83">
        <v>12.0</v>
      </c>
    </row>
    <row r="295">
      <c r="A295" s="83">
        <v>52.0</v>
      </c>
      <c r="B295" s="84" t="s">
        <v>1044</v>
      </c>
      <c r="C295" s="69"/>
      <c r="D295" s="69"/>
      <c r="E295" s="83">
        <v>1.0</v>
      </c>
      <c r="F295" s="69" t="str">
        <f>VLOOKUP(H295,'линии'!A$2:C$21,3)</f>
        <v>Филёвская</v>
      </c>
      <c r="G295" s="83">
        <f>VLOOKUP(H295,'линии'!A$2:C$21,2)</f>
        <v>4</v>
      </c>
      <c r="H295" s="83">
        <v>4.0</v>
      </c>
      <c r="I295" s="83">
        <v>11.0</v>
      </c>
    </row>
    <row r="296">
      <c r="A296" s="83">
        <v>80.0</v>
      </c>
      <c r="B296" s="69" t="s">
        <v>1045</v>
      </c>
      <c r="C296" s="69" t="s">
        <v>495</v>
      </c>
      <c r="D296" s="85" t="s">
        <v>762</v>
      </c>
      <c r="E296" s="69"/>
      <c r="F296" s="69" t="str">
        <f>VLOOKUP(H296,'линии'!A$2:C$21,3)</f>
        <v>Замоскворецкая</v>
      </c>
      <c r="G296" s="83">
        <f>VLOOKUP(H296,'линии'!A$2:C$21,2)</f>
        <v>2</v>
      </c>
      <c r="H296" s="83">
        <v>2.0</v>
      </c>
      <c r="I296" s="83">
        <v>4.0</v>
      </c>
    </row>
    <row r="297">
      <c r="A297" s="83">
        <v>233.0</v>
      </c>
      <c r="B297" s="69" t="s">
        <v>1046</v>
      </c>
      <c r="C297" s="69"/>
      <c r="D297" s="69"/>
      <c r="E297" s="83">
        <v>1.0</v>
      </c>
      <c r="F297" s="69" t="str">
        <f>VLOOKUP(H297,'линии'!A$2:C$21,3)</f>
        <v>МЦК</v>
      </c>
      <c r="G297" s="83">
        <f>VLOOKUP(H297,'линии'!A$2:C$21,2)</f>
        <v>14</v>
      </c>
      <c r="H297" s="83">
        <v>20.0</v>
      </c>
      <c r="I297" s="83">
        <v>26.0</v>
      </c>
    </row>
    <row r="298">
      <c r="A298" s="83">
        <v>16.0</v>
      </c>
      <c r="B298" s="69" t="s">
        <v>1047</v>
      </c>
      <c r="C298" s="69" t="s">
        <v>428</v>
      </c>
      <c r="D298" s="85" t="s">
        <v>757</v>
      </c>
      <c r="E298" s="69"/>
      <c r="F298" s="69" t="str">
        <f>VLOOKUP(H298,'линии'!A$2:C$21,3)</f>
        <v>Сокольническая</v>
      </c>
      <c r="G298" s="83">
        <f>VLOOKUP(H298,'линии'!A$2:C$21,2)</f>
        <v>1</v>
      </c>
      <c r="H298" s="83">
        <v>1.0</v>
      </c>
      <c r="I298" s="83">
        <v>19.0</v>
      </c>
    </row>
    <row r="299">
      <c r="A299" s="83">
        <v>261.0</v>
      </c>
      <c r="B299" s="69" t="s">
        <v>1048</v>
      </c>
      <c r="C299" s="69" t="s">
        <v>630</v>
      </c>
      <c r="D299" s="85" t="s">
        <v>762</v>
      </c>
      <c r="E299" s="69"/>
      <c r="F299" s="69" t="str">
        <f>VLOOKUP(H299,'линии'!A$2:C$21,3)</f>
        <v>Солнцевская</v>
      </c>
      <c r="G299" s="83" t="str">
        <f>VLOOKUP(H299,'линии'!A$2:C$21,2)</f>
        <v>8A</v>
      </c>
      <c r="H299" s="83">
        <v>27.0</v>
      </c>
      <c r="I299" s="83">
        <v>8.0</v>
      </c>
    </row>
    <row r="300">
      <c r="A300" s="83">
        <v>549.0</v>
      </c>
      <c r="B300" s="69" t="s">
        <v>1049</v>
      </c>
      <c r="C300" s="69" t="s">
        <v>116</v>
      </c>
      <c r="D300" s="85" t="s">
        <v>762</v>
      </c>
      <c r="E300" s="69"/>
      <c r="F300" s="69" t="str">
        <f>VLOOKUP(H300,'линии'!A$2:C$21,3)</f>
        <v>Троицкая</v>
      </c>
      <c r="G300" s="83" t="str">
        <f>VLOOKUP(H300,'линии'!A$2:C$21,2)</f>
        <v/>
      </c>
      <c r="H300" s="83">
        <v>33.0</v>
      </c>
      <c r="I300" s="83">
        <v>11.0</v>
      </c>
    </row>
    <row r="301">
      <c r="A301" s="83">
        <v>58.0</v>
      </c>
      <c r="B301" s="69" t="s">
        <v>1050</v>
      </c>
      <c r="C301" s="69" t="s">
        <v>694</v>
      </c>
      <c r="D301" s="85" t="s">
        <v>757</v>
      </c>
      <c r="E301" s="69"/>
      <c r="F301" s="69" t="str">
        <f>VLOOKUP(H301,'линии'!A$2:C$21,3)</f>
        <v>Таганско-Краснопресненская</v>
      </c>
      <c r="G301" s="83">
        <f>VLOOKUP(H301,'линии'!A$2:C$21,2)</f>
        <v>7</v>
      </c>
      <c r="H301" s="83">
        <v>7.0</v>
      </c>
      <c r="I301" s="83">
        <v>4.0</v>
      </c>
    </row>
    <row r="302">
      <c r="A302" s="83">
        <v>5.0</v>
      </c>
      <c r="B302" s="69" t="s">
        <v>1051</v>
      </c>
      <c r="C302" s="69" t="s">
        <v>1052</v>
      </c>
      <c r="D302" s="69"/>
      <c r="E302" s="83">
        <v>1.0</v>
      </c>
      <c r="F302" s="69" t="str">
        <f>VLOOKUP(H302,'линии'!A$2:C$21,3)</f>
        <v>Сокольническая</v>
      </c>
      <c r="G302" s="83">
        <f>VLOOKUP(H302,'линии'!A$2:C$21,2)</f>
        <v>1</v>
      </c>
      <c r="H302" s="83">
        <v>1.0</v>
      </c>
      <c r="I302" s="83">
        <v>8.0</v>
      </c>
    </row>
    <row r="303">
      <c r="A303" s="83">
        <v>150.0</v>
      </c>
      <c r="B303" s="69" t="s">
        <v>1053</v>
      </c>
      <c r="C303" s="69" t="s">
        <v>1054</v>
      </c>
      <c r="D303" s="85" t="s">
        <v>762</v>
      </c>
      <c r="E303" s="69"/>
      <c r="F303" s="69" t="str">
        <f>VLOOKUP(H303,'линии'!A$2:C$21,3)</f>
        <v>Люблинско-Дмитровская</v>
      </c>
      <c r="G303" s="83">
        <f>VLOOKUP(H303,'линии'!A$2:C$21,2)</f>
        <v>10</v>
      </c>
      <c r="H303" s="83">
        <v>10.0</v>
      </c>
      <c r="I303" s="83">
        <v>10.0</v>
      </c>
    </row>
    <row r="304">
      <c r="A304" s="83">
        <v>289.0</v>
      </c>
      <c r="B304" s="69" t="s">
        <v>1055</v>
      </c>
      <c r="C304" s="69" t="s">
        <v>369</v>
      </c>
      <c r="D304" s="85" t="s">
        <v>757</v>
      </c>
      <c r="E304" s="69"/>
      <c r="F304" s="69" t="str">
        <f>VLOOKUP(H304,'линии'!A$2:C$21,3)</f>
        <v>Некрасовская</v>
      </c>
      <c r="G304" s="83">
        <f>VLOOKUP(H304,'линии'!A$2:C$21,2)</f>
        <v>15</v>
      </c>
      <c r="H304" s="83">
        <v>24.0</v>
      </c>
      <c r="I304" s="83">
        <v>2.0</v>
      </c>
    </row>
    <row r="305">
      <c r="A305" s="83">
        <v>214.0</v>
      </c>
      <c r="B305" s="84" t="s">
        <v>1056</v>
      </c>
      <c r="C305" s="69" t="s">
        <v>157</v>
      </c>
      <c r="D305" s="85" t="s">
        <v>762</v>
      </c>
      <c r="E305" s="69"/>
      <c r="F305" s="69" t="str">
        <f>VLOOKUP(H305,'линии'!A$2:C$21,3)</f>
        <v>МЦК</v>
      </c>
      <c r="G305" s="83">
        <f>VLOOKUP(H305,'линии'!A$2:C$21,2)</f>
        <v>14</v>
      </c>
      <c r="H305" s="83">
        <v>20.0</v>
      </c>
      <c r="I305" s="83">
        <v>7.0</v>
      </c>
    </row>
    <row r="306">
      <c r="A306" s="83">
        <v>386.0</v>
      </c>
      <c r="B306" s="84" t="s">
        <v>1056</v>
      </c>
      <c r="C306" s="69"/>
      <c r="D306" s="69"/>
      <c r="E306" s="83">
        <v>1.0</v>
      </c>
      <c r="F306" s="69" t="str">
        <f>VLOOKUP(H306,'линии'!A$2:C$21,3)</f>
        <v>МЦД-2</v>
      </c>
      <c r="G306" s="83" t="str">
        <f>VLOOKUP(H306,'линии'!A$2:C$21,2)</f>
        <v/>
      </c>
      <c r="H306" s="83">
        <v>29.0</v>
      </c>
      <c r="I306" s="83">
        <v>28.0</v>
      </c>
    </row>
    <row r="307">
      <c r="A307" s="83">
        <v>24.0</v>
      </c>
      <c r="B307" s="69" t="s">
        <v>1057</v>
      </c>
      <c r="C307" s="69" t="s">
        <v>80</v>
      </c>
      <c r="D307" s="85" t="s">
        <v>752</v>
      </c>
      <c r="E307" s="69"/>
      <c r="F307" s="69" t="str">
        <f>VLOOKUP(H307,'линии'!A$2:C$21,3)</f>
        <v>Арбатско-Покровская</v>
      </c>
      <c r="G307" s="83">
        <f>VLOOKUP(H307,'линии'!A$2:C$21,2)</f>
        <v>3</v>
      </c>
      <c r="H307" s="83">
        <v>3.0</v>
      </c>
      <c r="I307" s="83">
        <v>5.0</v>
      </c>
    </row>
    <row r="308">
      <c r="A308" s="83">
        <v>526.0</v>
      </c>
      <c r="B308" s="69" t="s">
        <v>1058</v>
      </c>
      <c r="C308" s="69" t="s">
        <v>88</v>
      </c>
      <c r="D308" s="85" t="s">
        <v>757</v>
      </c>
      <c r="E308" s="69"/>
      <c r="F308" s="69" t="str">
        <f>VLOOKUP(H308,'линии'!A$2:C$21,3)</f>
        <v>Большая кольцевая</v>
      </c>
      <c r="G308" s="83">
        <f>VLOOKUP(H308,'линии'!A$2:C$21,2)</f>
        <v>11</v>
      </c>
      <c r="H308" s="83">
        <v>21.0</v>
      </c>
      <c r="I308" s="83">
        <v>18.0</v>
      </c>
    </row>
    <row r="309">
      <c r="A309" s="83">
        <v>48.0</v>
      </c>
      <c r="B309" s="69" t="s">
        <v>1059</v>
      </c>
      <c r="C309" s="69" t="s">
        <v>1060</v>
      </c>
      <c r="D309" s="69"/>
      <c r="E309" s="83">
        <v>1.0</v>
      </c>
      <c r="F309" s="69" t="str">
        <f>VLOOKUP(H309,'линии'!A$2:C$21,3)</f>
        <v>Филёвская</v>
      </c>
      <c r="G309" s="83">
        <f>VLOOKUP(H309,'линии'!A$2:C$21,2)</f>
        <v>4</v>
      </c>
      <c r="H309" s="83">
        <v>4.0</v>
      </c>
      <c r="I309" s="83">
        <v>7.0</v>
      </c>
    </row>
    <row r="310">
      <c r="A310" s="83">
        <v>131.0</v>
      </c>
      <c r="B310" s="69" t="s">
        <v>1061</v>
      </c>
      <c r="C310" s="69" t="s">
        <v>103</v>
      </c>
      <c r="D310" s="85" t="s">
        <v>762</v>
      </c>
      <c r="E310" s="69"/>
      <c r="F310" s="69" t="str">
        <f>VLOOKUP(H310,'линии'!A$2:C$21,3)</f>
        <v>Калужско-Рижская</v>
      </c>
      <c r="G310" s="83">
        <f>VLOOKUP(H310,'линии'!A$2:C$21,2)</f>
        <v>6</v>
      </c>
      <c r="H310" s="83">
        <v>6.0</v>
      </c>
      <c r="I310" s="83">
        <v>9.0</v>
      </c>
    </row>
    <row r="311">
      <c r="A311" s="83">
        <v>56.0</v>
      </c>
      <c r="B311" s="69" t="s">
        <v>1062</v>
      </c>
      <c r="C311" s="69" t="s">
        <v>277</v>
      </c>
      <c r="D311" s="85" t="s">
        <v>762</v>
      </c>
      <c r="E311" s="69"/>
      <c r="F311" s="69" t="str">
        <f>VLOOKUP(H311,'линии'!A$2:C$21,3)</f>
        <v>Таганско-Краснопресненская</v>
      </c>
      <c r="G311" s="83">
        <f>VLOOKUP(H311,'линии'!A$2:C$21,2)</f>
        <v>7</v>
      </c>
      <c r="H311" s="83">
        <v>7.0</v>
      </c>
      <c r="I311" s="83">
        <v>2.0</v>
      </c>
    </row>
    <row r="312">
      <c r="A312" s="83">
        <v>191.0</v>
      </c>
      <c r="B312" s="84" t="s">
        <v>1063</v>
      </c>
      <c r="C312" s="69" t="s">
        <v>647</v>
      </c>
      <c r="D312" s="85" t="s">
        <v>757</v>
      </c>
      <c r="E312" s="69"/>
      <c r="F312" s="69" t="str">
        <f>VLOOKUP(H312,'линии'!A$2:C$21,3)</f>
        <v>Кольцевая</v>
      </c>
      <c r="G312" s="83">
        <f>VLOOKUP(H312,'линии'!A$2:C$21,2)</f>
        <v>5</v>
      </c>
      <c r="H312" s="83">
        <v>5.0</v>
      </c>
      <c r="I312" s="83">
        <v>9.0</v>
      </c>
    </row>
    <row r="313">
      <c r="A313" s="83">
        <v>68.0</v>
      </c>
      <c r="B313" s="84" t="s">
        <v>1063</v>
      </c>
      <c r="C313" s="69"/>
      <c r="D313" s="69"/>
      <c r="E313" s="83">
        <v>1.0</v>
      </c>
      <c r="F313" s="69" t="str">
        <f>VLOOKUP(H313,'линии'!A$2:C$21,3)</f>
        <v>Таганско-Краснопресненская</v>
      </c>
      <c r="G313" s="83">
        <f>VLOOKUP(H313,'линии'!A$2:C$21,2)</f>
        <v>7</v>
      </c>
      <c r="H313" s="83">
        <v>7.0</v>
      </c>
      <c r="I313" s="83">
        <v>14.0</v>
      </c>
    </row>
    <row r="314">
      <c r="A314" s="83">
        <v>85.0</v>
      </c>
      <c r="B314" s="69" t="s">
        <v>1064</v>
      </c>
      <c r="C314" s="69" t="s">
        <v>354</v>
      </c>
      <c r="D314" s="85" t="s">
        <v>757</v>
      </c>
      <c r="E314" s="69"/>
      <c r="F314" s="69" t="str">
        <f>VLOOKUP(H314,'линии'!A$2:C$21,3)</f>
        <v>Замоскворецкая</v>
      </c>
      <c r="G314" s="83">
        <f>VLOOKUP(H314,'линии'!A$2:C$21,2)</f>
        <v>2</v>
      </c>
      <c r="H314" s="83">
        <v>2.0</v>
      </c>
      <c r="I314" s="83">
        <v>9.0</v>
      </c>
    </row>
    <row r="315">
      <c r="A315" s="83">
        <v>86.0</v>
      </c>
      <c r="B315" s="69" t="s">
        <v>1065</v>
      </c>
      <c r="C315" s="69" t="s">
        <v>1066</v>
      </c>
      <c r="D315" s="69"/>
      <c r="E315" s="83">
        <v>1.0</v>
      </c>
      <c r="F315" s="69" t="str">
        <f>VLOOKUP(H315,'линии'!A$2:C$21,3)</f>
        <v>Замоскворецкая</v>
      </c>
      <c r="G315" s="83">
        <f>VLOOKUP(H315,'линии'!A$2:C$21,2)</f>
        <v>2</v>
      </c>
      <c r="H315" s="83">
        <v>2.0</v>
      </c>
      <c r="I315" s="83">
        <v>10.0</v>
      </c>
    </row>
    <row r="316">
      <c r="A316" s="83">
        <v>71.0</v>
      </c>
      <c r="B316" s="84" t="s">
        <v>1067</v>
      </c>
      <c r="C316" s="69" t="s">
        <v>696</v>
      </c>
      <c r="D316" s="85" t="s">
        <v>757</v>
      </c>
      <c r="E316" s="69"/>
      <c r="F316" s="69" t="str">
        <f>VLOOKUP(H316,'линии'!A$2:C$21,3)</f>
        <v>Таганско-Краснопресненская</v>
      </c>
      <c r="G316" s="83">
        <f>VLOOKUP(H316,'линии'!A$2:C$21,2)</f>
        <v>7</v>
      </c>
      <c r="H316" s="83">
        <v>7.0</v>
      </c>
      <c r="I316" s="83">
        <v>17.0</v>
      </c>
    </row>
    <row r="317">
      <c r="A317" s="83">
        <v>527.0</v>
      </c>
      <c r="B317" s="84" t="s">
        <v>1067</v>
      </c>
      <c r="C317" s="69"/>
      <c r="D317" s="69"/>
      <c r="E317" s="83">
        <v>1.0</v>
      </c>
      <c r="F317" s="69" t="str">
        <f>VLOOKUP(H317,'линии'!A$2:C$21,3)</f>
        <v>Большая кольцевая</v>
      </c>
      <c r="G317" s="83">
        <f>VLOOKUP(H317,'линии'!A$2:C$21,2)</f>
        <v>11</v>
      </c>
      <c r="H317" s="83">
        <v>21.0</v>
      </c>
      <c r="I317" s="83">
        <v>19.0</v>
      </c>
    </row>
    <row r="318">
      <c r="A318" s="83">
        <v>375.0</v>
      </c>
      <c r="B318" s="84" t="s">
        <v>1067</v>
      </c>
      <c r="C318" s="69"/>
      <c r="D318" s="69"/>
      <c r="E318" s="83">
        <v>1.0</v>
      </c>
      <c r="F318" s="69" t="str">
        <f>VLOOKUP(H318,'линии'!A$2:C$21,3)</f>
        <v>МЦД-2</v>
      </c>
      <c r="G318" s="83" t="str">
        <f>VLOOKUP(H318,'линии'!A$2:C$21,2)</f>
        <v/>
      </c>
      <c r="H318" s="83">
        <v>29.0</v>
      </c>
      <c r="I318" s="83">
        <v>17.0</v>
      </c>
    </row>
    <row r="319">
      <c r="A319" s="83">
        <v>204.0</v>
      </c>
      <c r="B319" s="69" t="s">
        <v>1068</v>
      </c>
      <c r="C319" s="69"/>
      <c r="D319" s="69"/>
      <c r="E319" s="83">
        <v>1.0</v>
      </c>
      <c r="F319" s="69" t="str">
        <f>VLOOKUP(H319,'линии'!A$2:C$21,3)</f>
        <v>Московский монорельс</v>
      </c>
      <c r="G319" s="83" t="str">
        <f>VLOOKUP(H319,'линии'!A$2:C$21,2)</f>
        <v/>
      </c>
      <c r="H319" s="83">
        <v>13.0</v>
      </c>
      <c r="I319" s="83">
        <v>3.0</v>
      </c>
    </row>
    <row r="320">
      <c r="A320" s="83">
        <v>144.0</v>
      </c>
      <c r="B320" s="69" t="s">
        <v>1069</v>
      </c>
      <c r="C320" s="69" t="s">
        <v>1069</v>
      </c>
      <c r="D320" s="69"/>
      <c r="E320" s="83">
        <v>1.0</v>
      </c>
      <c r="F320" s="69" t="str">
        <f>VLOOKUP(H320,'линии'!A$2:C$21,3)</f>
        <v>Калужско-Рижская</v>
      </c>
      <c r="G320" s="83">
        <f>VLOOKUP(H320,'линии'!A$2:C$21,2)</f>
        <v>6</v>
      </c>
      <c r="H320" s="83">
        <v>6.0</v>
      </c>
      <c r="I320" s="83">
        <v>22.0</v>
      </c>
    </row>
    <row r="321">
      <c r="A321" s="83">
        <v>558.0</v>
      </c>
      <c r="B321" s="69" t="s">
        <v>1070</v>
      </c>
      <c r="C321" s="69" t="s">
        <v>180</v>
      </c>
      <c r="D321" s="85" t="s">
        <v>762</v>
      </c>
      <c r="E321" s="69"/>
      <c r="F321" s="69" t="str">
        <f>VLOOKUP(H321,'линии'!A$2:C$21,3)</f>
        <v>Большая кольцевая</v>
      </c>
      <c r="G321" s="83">
        <f>VLOOKUP(H321,'линии'!A$2:C$21,2)</f>
        <v>11</v>
      </c>
      <c r="H321" s="83">
        <v>21.0</v>
      </c>
      <c r="I321" s="83">
        <v>23.0</v>
      </c>
    </row>
    <row r="322">
      <c r="A322" s="83">
        <v>350.0</v>
      </c>
      <c r="B322" s="69" t="s">
        <v>1071</v>
      </c>
      <c r="C322" s="69" t="s">
        <v>61</v>
      </c>
      <c r="D322" s="85" t="s">
        <v>762</v>
      </c>
      <c r="E322" s="69"/>
      <c r="F322" s="69" t="str">
        <f>VLOOKUP(H322,'линии'!A$2:C$21,3)</f>
        <v>МЦД-1</v>
      </c>
      <c r="G322" s="83" t="str">
        <f>VLOOKUP(H322,'линии'!A$2:C$21,2)</f>
        <v/>
      </c>
      <c r="H322" s="83">
        <v>28.0</v>
      </c>
      <c r="I322" s="83">
        <v>19.0</v>
      </c>
    </row>
    <row r="323">
      <c r="A323" s="83">
        <v>199.0</v>
      </c>
      <c r="B323" s="69" t="s">
        <v>1072</v>
      </c>
      <c r="C323" s="69" t="s">
        <v>1073</v>
      </c>
      <c r="D323" s="69"/>
      <c r="E323" s="83">
        <v>1.0</v>
      </c>
      <c r="F323" s="69" t="str">
        <f>VLOOKUP(H323,'линии'!A$2:C$21,3)</f>
        <v>Замоскворецкая</v>
      </c>
      <c r="G323" s="83">
        <f>VLOOKUP(H323,'линии'!A$2:C$21,2)</f>
        <v>2</v>
      </c>
      <c r="H323" s="83">
        <v>2.0</v>
      </c>
      <c r="I323" s="83">
        <v>14.0</v>
      </c>
    </row>
    <row r="324">
      <c r="A324" s="83">
        <v>103.0</v>
      </c>
      <c r="B324" s="84" t="s">
        <v>1074</v>
      </c>
      <c r="C324" s="69" t="s">
        <v>558</v>
      </c>
      <c r="D324" s="85" t="s">
        <v>752</v>
      </c>
      <c r="E324" s="69"/>
      <c r="F324" s="69" t="str">
        <f>VLOOKUP(H324,'линии'!A$2:C$21,3)</f>
        <v>Серпуховско-Тимирязевская</v>
      </c>
      <c r="G324" s="83">
        <f>VLOOKUP(H324,'линии'!A$2:C$21,2)</f>
        <v>9</v>
      </c>
      <c r="H324" s="83">
        <v>9.0</v>
      </c>
      <c r="I324" s="83">
        <v>6.0</v>
      </c>
    </row>
    <row r="325">
      <c r="A325" s="83">
        <v>202.0</v>
      </c>
      <c r="B325" s="84" t="s">
        <v>1074</v>
      </c>
      <c r="C325" s="69"/>
      <c r="D325" s="69"/>
      <c r="E325" s="83">
        <v>1.0</v>
      </c>
      <c r="F325" s="69" t="str">
        <f>VLOOKUP(H325,'линии'!A$2:C$21,3)</f>
        <v>Московский монорельс</v>
      </c>
      <c r="G325" s="83" t="str">
        <f>VLOOKUP(H325,'линии'!A$2:C$21,2)</f>
        <v/>
      </c>
      <c r="H325" s="83">
        <v>13.0</v>
      </c>
      <c r="I325" s="83">
        <v>1.0</v>
      </c>
    </row>
    <row r="326">
      <c r="A326" s="83">
        <v>345.0</v>
      </c>
      <c r="B326" s="84" t="s">
        <v>1074</v>
      </c>
      <c r="C326" s="69"/>
      <c r="D326" s="69"/>
      <c r="E326" s="83">
        <v>1.0</v>
      </c>
      <c r="F326" s="69" t="str">
        <f>VLOOKUP(H326,'линии'!A$2:C$21,3)</f>
        <v>МЦД-1</v>
      </c>
      <c r="G326" s="83" t="str">
        <f>VLOOKUP(H326,'линии'!A$2:C$21,2)</f>
        <v/>
      </c>
      <c r="H326" s="83">
        <v>28.0</v>
      </c>
      <c r="I326" s="83">
        <v>14.0</v>
      </c>
    </row>
    <row r="327">
      <c r="A327" s="83">
        <v>134.0</v>
      </c>
      <c r="B327" s="84" t="s">
        <v>1075</v>
      </c>
      <c r="C327" s="69" t="s">
        <v>634</v>
      </c>
      <c r="D327" s="85" t="s">
        <v>752</v>
      </c>
      <c r="E327" s="69"/>
      <c r="F327" s="69" t="str">
        <f>VLOOKUP(H327,'линии'!A$2:C$21,3)</f>
        <v>Калужско-Рижская</v>
      </c>
      <c r="G327" s="83">
        <f>VLOOKUP(H327,'линии'!A$2:C$21,2)</f>
        <v>6</v>
      </c>
      <c r="H327" s="83">
        <v>6.0</v>
      </c>
      <c r="I327" s="83">
        <v>12.0</v>
      </c>
    </row>
    <row r="328">
      <c r="A328" s="83">
        <v>175.0</v>
      </c>
      <c r="B328" s="84" t="s">
        <v>1075</v>
      </c>
      <c r="C328" s="69"/>
      <c r="D328" s="69"/>
      <c r="E328" s="83">
        <v>1.0</v>
      </c>
      <c r="F328" s="69" t="str">
        <f>VLOOKUP(H328,'линии'!A$2:C$21,3)</f>
        <v>Калининская</v>
      </c>
      <c r="G328" s="83">
        <f>VLOOKUP(H328,'линии'!A$2:C$21,2)</f>
        <v>8</v>
      </c>
      <c r="H328" s="83">
        <v>8.0</v>
      </c>
      <c r="I328" s="83">
        <v>1.0</v>
      </c>
    </row>
    <row r="329">
      <c r="A329" s="83">
        <v>389.0</v>
      </c>
      <c r="B329" s="69" t="s">
        <v>1076</v>
      </c>
      <c r="C329" s="69"/>
      <c r="D329" s="69"/>
      <c r="E329" s="83">
        <v>1.0</v>
      </c>
      <c r="F329" s="69" t="str">
        <f>VLOOKUP(H329,'линии'!A$2:C$21,3)</f>
        <v>МЦД-2</v>
      </c>
      <c r="G329" s="83" t="str">
        <f>VLOOKUP(H329,'линии'!A$2:C$21,2)</f>
        <v/>
      </c>
      <c r="H329" s="83">
        <v>29.0</v>
      </c>
      <c r="I329" s="83">
        <v>31.0</v>
      </c>
    </row>
    <row r="330">
      <c r="A330" s="83">
        <v>554.0</v>
      </c>
      <c r="B330" s="69" t="s">
        <v>1077</v>
      </c>
      <c r="C330" s="69" t="s">
        <v>698</v>
      </c>
      <c r="D330" s="85" t="s">
        <v>762</v>
      </c>
      <c r="E330" s="69"/>
      <c r="F330" s="69" t="str">
        <f>VLOOKUP(H330,'линии'!A$2:C$21,3)</f>
        <v>Троицкая</v>
      </c>
      <c r="G330" s="83" t="str">
        <f>VLOOKUP(H330,'линии'!A$2:C$21,2)</f>
        <v/>
      </c>
      <c r="H330" s="83">
        <v>33.0</v>
      </c>
      <c r="I330" s="83">
        <v>16.0</v>
      </c>
    </row>
    <row r="331">
      <c r="A331" s="83">
        <v>196.0</v>
      </c>
      <c r="B331" s="69" t="s">
        <v>1078</v>
      </c>
      <c r="C331" s="69" t="s">
        <v>1078</v>
      </c>
      <c r="D331" s="69"/>
      <c r="E331" s="83">
        <v>1.0</v>
      </c>
      <c r="F331" s="69" t="str">
        <f>VLOOKUP(H331,'линии'!A$2:C$21,3)</f>
        <v>Сокольническая</v>
      </c>
      <c r="G331" s="83">
        <f>VLOOKUP(H331,'линии'!A$2:C$21,2)</f>
        <v>1</v>
      </c>
      <c r="H331" s="83">
        <v>1.0</v>
      </c>
      <c r="I331" s="83">
        <v>3.0</v>
      </c>
    </row>
    <row r="332">
      <c r="A332" s="83">
        <v>149.0</v>
      </c>
      <c r="B332" s="69" t="s">
        <v>1079</v>
      </c>
      <c r="C332" s="69" t="s">
        <v>430</v>
      </c>
      <c r="D332" s="85" t="s">
        <v>762</v>
      </c>
      <c r="E332" s="69"/>
      <c r="F332" s="69" t="str">
        <f>VLOOKUP(H332,'линии'!A$2:C$21,3)</f>
        <v>Люблинско-Дмитровская</v>
      </c>
      <c r="G332" s="83">
        <f>VLOOKUP(H332,'линии'!A$2:C$21,2)</f>
        <v>10</v>
      </c>
      <c r="H332" s="83">
        <v>10.0</v>
      </c>
      <c r="I332" s="83">
        <v>9.0</v>
      </c>
    </row>
    <row r="333">
      <c r="A333" s="83">
        <v>112.0</v>
      </c>
      <c r="B333" s="69" t="s">
        <v>1080</v>
      </c>
      <c r="C333" s="69" t="s">
        <v>668</v>
      </c>
      <c r="D333" s="85" t="s">
        <v>762</v>
      </c>
      <c r="E333" s="69"/>
      <c r="F333" s="69" t="str">
        <f>VLOOKUP(H333,'линии'!A$2:C$21,3)</f>
        <v>Серпуховско-Тимирязевская</v>
      </c>
      <c r="G333" s="83">
        <f>VLOOKUP(H333,'линии'!A$2:C$21,2)</f>
        <v>9</v>
      </c>
      <c r="H333" s="83">
        <v>9.0</v>
      </c>
      <c r="I333" s="83">
        <v>15.0</v>
      </c>
    </row>
    <row r="334">
      <c r="A334" s="83">
        <v>132.0</v>
      </c>
      <c r="B334" s="69" t="s">
        <v>1081</v>
      </c>
      <c r="C334" s="69" t="s">
        <v>590</v>
      </c>
      <c r="D334" s="85" t="s">
        <v>757</v>
      </c>
      <c r="E334" s="69"/>
      <c r="F334" s="69" t="str">
        <f>VLOOKUP(H334,'линии'!A$2:C$21,3)</f>
        <v>Калужско-Рижская</v>
      </c>
      <c r="G334" s="83">
        <f>VLOOKUP(H334,'линии'!A$2:C$21,2)</f>
        <v>6</v>
      </c>
      <c r="H334" s="83">
        <v>6.0</v>
      </c>
      <c r="I334" s="83">
        <v>10.0</v>
      </c>
    </row>
    <row r="335">
      <c r="A335" s="83">
        <v>57.0</v>
      </c>
      <c r="B335" s="84" t="s">
        <v>1082</v>
      </c>
      <c r="C335" s="69" t="s">
        <v>303</v>
      </c>
      <c r="D335" s="85" t="s">
        <v>762</v>
      </c>
      <c r="E335" s="69"/>
      <c r="F335" s="69" t="str">
        <f>VLOOKUP(H335,'линии'!A$2:C$21,3)</f>
        <v>Таганско-Краснопресненская</v>
      </c>
      <c r="G335" s="83">
        <f>VLOOKUP(H335,'линии'!A$2:C$21,2)</f>
        <v>7</v>
      </c>
      <c r="H335" s="83">
        <v>7.0</v>
      </c>
      <c r="I335" s="83">
        <v>3.0</v>
      </c>
    </row>
    <row r="336">
      <c r="A336" s="83">
        <v>388.0</v>
      </c>
      <c r="B336" s="84" t="s">
        <v>1082</v>
      </c>
      <c r="C336" s="69"/>
      <c r="D336" s="69"/>
      <c r="E336" s="83">
        <v>1.0</v>
      </c>
      <c r="F336" s="69" t="str">
        <f>VLOOKUP(H336,'линии'!A$2:C$21,3)</f>
        <v>МЦД-2</v>
      </c>
      <c r="G336" s="83" t="str">
        <f>VLOOKUP(H336,'линии'!A$2:C$21,2)</f>
        <v/>
      </c>
      <c r="H336" s="83">
        <v>29.0</v>
      </c>
      <c r="I336" s="83">
        <v>30.0</v>
      </c>
    </row>
    <row r="337">
      <c r="A337" s="83">
        <v>545.0</v>
      </c>
      <c r="B337" s="69" t="s">
        <v>1083</v>
      </c>
      <c r="C337" s="69" t="s">
        <v>670</v>
      </c>
      <c r="D337" s="85" t="s">
        <v>762</v>
      </c>
      <c r="E337" s="69"/>
      <c r="F337" s="69" t="str">
        <f>VLOOKUP(H337,'линии'!A$2:C$21,3)</f>
        <v>Троицкая</v>
      </c>
      <c r="G337" s="83" t="str">
        <f>VLOOKUP(H337,'линии'!A$2:C$21,2)</f>
        <v/>
      </c>
      <c r="H337" s="83">
        <v>33.0</v>
      </c>
      <c r="I337" s="83">
        <v>7.0</v>
      </c>
    </row>
    <row r="338">
      <c r="A338" s="83">
        <v>228.0</v>
      </c>
      <c r="B338" s="69" t="s">
        <v>1084</v>
      </c>
      <c r="C338" s="69" t="s">
        <v>58</v>
      </c>
      <c r="D338" s="85" t="s">
        <v>757</v>
      </c>
      <c r="E338" s="69"/>
      <c r="F338" s="69" t="str">
        <f>VLOOKUP(H338,'линии'!A$2:C$21,3)</f>
        <v>МЦК</v>
      </c>
      <c r="G338" s="83">
        <f>VLOOKUP(H338,'линии'!A$2:C$21,2)</f>
        <v>14</v>
      </c>
      <c r="H338" s="83">
        <v>20.0</v>
      </c>
      <c r="I338" s="83">
        <v>21.0</v>
      </c>
    </row>
    <row r="339">
      <c r="A339" s="83">
        <v>63.0</v>
      </c>
      <c r="B339" s="69" t="s">
        <v>1085</v>
      </c>
      <c r="C339" s="69" t="s">
        <v>1086</v>
      </c>
      <c r="D339" s="69"/>
      <c r="E339" s="83">
        <v>1.0</v>
      </c>
      <c r="F339" s="69" t="str">
        <f>VLOOKUP(H339,'линии'!A$2:C$21,3)</f>
        <v>Таганско-Краснопресненская</v>
      </c>
      <c r="G339" s="83">
        <f>VLOOKUP(H339,'линии'!A$2:C$21,2)</f>
        <v>7</v>
      </c>
      <c r="H339" s="83">
        <v>7.0</v>
      </c>
      <c r="I339" s="83">
        <v>9.0</v>
      </c>
    </row>
    <row r="340">
      <c r="A340" s="83">
        <v>205.0</v>
      </c>
      <c r="B340" s="69" t="s">
        <v>1087</v>
      </c>
      <c r="C340" s="69"/>
      <c r="D340" s="69"/>
      <c r="E340" s="83">
        <v>1.0</v>
      </c>
      <c r="F340" s="69" t="str">
        <f>VLOOKUP(H340,'линии'!A$2:C$21,3)</f>
        <v>Московский монорельс</v>
      </c>
      <c r="G340" s="83" t="str">
        <f>VLOOKUP(H340,'линии'!A$2:C$21,2)</f>
        <v/>
      </c>
      <c r="H340" s="83">
        <v>13.0</v>
      </c>
      <c r="I340" s="83">
        <v>4.0</v>
      </c>
    </row>
    <row r="341">
      <c r="A341" s="83">
        <v>120.0</v>
      </c>
      <c r="B341" s="69" t="s">
        <v>1088</v>
      </c>
      <c r="C341" s="69" t="s">
        <v>642</v>
      </c>
      <c r="D341" s="86" t="s">
        <v>1089</v>
      </c>
      <c r="E341" s="69"/>
      <c r="F341" s="69" t="str">
        <f>VLOOKUP(H341,'линии'!A$2:C$21,3)</f>
        <v>Серпуховско-Тимирязевская</v>
      </c>
      <c r="G341" s="83">
        <f>VLOOKUP(H341,'линии'!A$2:C$21,2)</f>
        <v>9</v>
      </c>
      <c r="H341" s="83">
        <v>9.0</v>
      </c>
      <c r="I341" s="83">
        <v>23.0</v>
      </c>
    </row>
    <row r="342">
      <c r="A342" s="83">
        <v>169.0</v>
      </c>
      <c r="B342" s="69" t="s">
        <v>1090</v>
      </c>
      <c r="C342" s="69" t="s">
        <v>1091</v>
      </c>
      <c r="D342" s="86" t="s">
        <v>812</v>
      </c>
      <c r="E342" s="69"/>
      <c r="F342" s="69" t="str">
        <f>VLOOKUP(H342,'линии'!A$2:C$21,3)</f>
        <v>Бутовская</v>
      </c>
      <c r="G342" s="83">
        <f>VLOOKUP(H342,'линии'!A$2:C$21,2)</f>
        <v>12</v>
      </c>
      <c r="H342" s="83">
        <v>12.0</v>
      </c>
      <c r="I342" s="83">
        <v>6.0</v>
      </c>
    </row>
    <row r="343">
      <c r="A343" s="83">
        <v>293.0</v>
      </c>
      <c r="B343" s="69" t="s">
        <v>1092</v>
      </c>
      <c r="C343" s="69" t="s">
        <v>68</v>
      </c>
      <c r="D343" s="86" t="s">
        <v>812</v>
      </c>
      <c r="E343" s="69"/>
      <c r="F343" s="69" t="str">
        <f>VLOOKUP(H343,'линии'!A$2:C$21,3)</f>
        <v>Некрасовская</v>
      </c>
      <c r="G343" s="83">
        <f>VLOOKUP(H343,'линии'!A$2:C$21,2)</f>
        <v>15</v>
      </c>
      <c r="H343" s="83">
        <v>24.0</v>
      </c>
      <c r="I343" s="83">
        <v>6.0</v>
      </c>
    </row>
    <row r="344">
      <c r="A344" s="83">
        <v>203.0</v>
      </c>
      <c r="B344" s="69" t="s">
        <v>1093</v>
      </c>
      <c r="C344" s="69" t="s">
        <v>1094</v>
      </c>
      <c r="D344" s="69"/>
      <c r="E344" s="83">
        <v>1.0</v>
      </c>
      <c r="F344" s="69" t="str">
        <f>VLOOKUP(H344,'линии'!A$2:C$21,3)</f>
        <v>Московский монорельс</v>
      </c>
      <c r="G344" s="83" t="str">
        <f>VLOOKUP(H344,'линии'!A$2:C$21,2)</f>
        <v/>
      </c>
      <c r="H344" s="83">
        <v>13.0</v>
      </c>
      <c r="I344" s="83">
        <v>2.0</v>
      </c>
    </row>
    <row r="345">
      <c r="A345" s="83">
        <v>542.0</v>
      </c>
      <c r="B345" s="69" t="s">
        <v>1095</v>
      </c>
      <c r="C345" s="69" t="s">
        <v>1096</v>
      </c>
      <c r="D345" s="69"/>
      <c r="E345" s="83">
        <v>1.0</v>
      </c>
      <c r="F345" s="69" t="str">
        <f>VLOOKUP(H345,'линии'!A$2:C$21,3)</f>
        <v>Троицкая</v>
      </c>
      <c r="G345" s="83" t="str">
        <f>VLOOKUP(H345,'линии'!A$2:C$21,2)</f>
        <v/>
      </c>
      <c r="H345" s="83">
        <v>33.0</v>
      </c>
      <c r="I345" s="83">
        <v>4.0</v>
      </c>
    </row>
    <row r="346">
      <c r="A346" s="83">
        <v>207.0</v>
      </c>
      <c r="B346" s="69" t="s">
        <v>1097</v>
      </c>
      <c r="C346" s="69" t="s">
        <v>1098</v>
      </c>
      <c r="D346" s="69"/>
      <c r="E346" s="83">
        <v>1.0</v>
      </c>
      <c r="F346" s="69" t="str">
        <f>VLOOKUP(H346,'линии'!A$2:C$21,3)</f>
        <v>Московский монорельс</v>
      </c>
      <c r="G346" s="83" t="str">
        <f>VLOOKUP(H346,'линии'!A$2:C$21,2)</f>
        <v/>
      </c>
      <c r="H346" s="83">
        <v>13.0</v>
      </c>
      <c r="I346" s="83">
        <v>6.0</v>
      </c>
    </row>
    <row r="347">
      <c r="A347" s="83">
        <v>167.0</v>
      </c>
      <c r="B347" s="69" t="s">
        <v>1099</v>
      </c>
      <c r="C347" s="69" t="s">
        <v>1100</v>
      </c>
      <c r="D347" s="86" t="s">
        <v>915</v>
      </c>
      <c r="E347" s="69"/>
      <c r="F347" s="69" t="str">
        <f>VLOOKUP(H347,'линии'!A$2:C$21,3)</f>
        <v>Бутовская</v>
      </c>
      <c r="G347" s="83">
        <f>VLOOKUP(H347,'линии'!A$2:C$21,2)</f>
        <v>12</v>
      </c>
      <c r="H347" s="83">
        <v>12.0</v>
      </c>
      <c r="I347" s="83">
        <v>4.0</v>
      </c>
    </row>
    <row r="348">
      <c r="A348" s="83">
        <v>166.0</v>
      </c>
      <c r="B348" s="69" t="s">
        <v>1101</v>
      </c>
      <c r="C348" s="69" t="s">
        <v>1102</v>
      </c>
      <c r="D348" s="86" t="s">
        <v>1103</v>
      </c>
      <c r="E348" s="69"/>
      <c r="F348" s="69" t="str">
        <f>VLOOKUP(H348,'линии'!A$2:C$21,3)</f>
        <v>Бутовская</v>
      </c>
      <c r="G348" s="83">
        <f>VLOOKUP(H348,'линии'!A$2:C$21,2)</f>
        <v>12</v>
      </c>
      <c r="H348" s="83">
        <v>12.0</v>
      </c>
      <c r="I348" s="83">
        <v>3.0</v>
      </c>
    </row>
    <row r="349">
      <c r="A349" s="83">
        <v>3.0</v>
      </c>
      <c r="B349" s="69" t="s">
        <v>1104</v>
      </c>
      <c r="C349" s="69" t="s">
        <v>1105</v>
      </c>
      <c r="D349" s="69"/>
      <c r="E349" s="83">
        <v>1.0</v>
      </c>
      <c r="F349" s="69" t="str">
        <f>VLOOKUP(H349,'линии'!A$2:C$21,3)</f>
        <v>Сокольническая</v>
      </c>
      <c r="G349" s="83">
        <f>VLOOKUP(H349,'линии'!A$2:C$21,2)</f>
        <v>1</v>
      </c>
      <c r="H349" s="83">
        <v>1.0</v>
      </c>
      <c r="I349" s="83">
        <v>6.0</v>
      </c>
    </row>
    <row r="350">
      <c r="A350" s="83">
        <v>543.0</v>
      </c>
      <c r="B350" s="88" t="s">
        <v>1106</v>
      </c>
      <c r="C350" s="69"/>
      <c r="D350" s="69"/>
      <c r="E350" s="83">
        <v>1.0</v>
      </c>
      <c r="F350" s="69" t="str">
        <f>VLOOKUP(H350,'линии'!A$2:C$21,3)</f>
        <v>Троицкая</v>
      </c>
      <c r="G350" s="83" t="str">
        <f>VLOOKUP(H350,'линии'!A$2:C$21,2)</f>
        <v/>
      </c>
      <c r="H350" s="83">
        <v>33.0</v>
      </c>
      <c r="I350" s="83">
        <v>5.0</v>
      </c>
    </row>
    <row r="351">
      <c r="A351" s="83">
        <v>398.0</v>
      </c>
      <c r="B351" s="69" t="s">
        <v>1107</v>
      </c>
      <c r="C351" s="69" t="s">
        <v>293</v>
      </c>
      <c r="D351" s="85" t="s">
        <v>757</v>
      </c>
      <c r="E351" s="69"/>
      <c r="F351" s="69" t="str">
        <f>VLOOKUP(H351,'линии'!A$2:C$21,3)</f>
        <v>Люблинско-Дмитровская</v>
      </c>
      <c r="G351" s="83">
        <f>VLOOKUP(H351,'линии'!A$2:C$21,2)</f>
        <v>10</v>
      </c>
      <c r="H351" s="83">
        <v>10.0</v>
      </c>
      <c r="I351" s="83">
        <v>26.0</v>
      </c>
    </row>
    <row r="352">
      <c r="A352" s="83">
        <v>267.0</v>
      </c>
      <c r="B352" s="69" t="s">
        <v>1108</v>
      </c>
      <c r="C352" s="69" t="s">
        <v>615</v>
      </c>
      <c r="D352" s="85" t="s">
        <v>757</v>
      </c>
      <c r="E352" s="69"/>
      <c r="F352" s="69" t="str">
        <f>VLOOKUP(H352,'линии'!A$2:C$21,3)</f>
        <v>Сокольническая</v>
      </c>
      <c r="G352" s="83">
        <f>VLOOKUP(H352,'линии'!A$2:C$21,2)</f>
        <v>1</v>
      </c>
      <c r="H352" s="83">
        <v>1.0</v>
      </c>
      <c r="I352" s="83">
        <v>23.0</v>
      </c>
    </row>
    <row r="353">
      <c r="A353" s="83">
        <v>44.0</v>
      </c>
      <c r="B353" s="69" t="s">
        <v>1109</v>
      </c>
      <c r="C353" s="69" t="s">
        <v>1109</v>
      </c>
      <c r="D353" s="69"/>
      <c r="E353" s="83">
        <v>1.0</v>
      </c>
      <c r="F353" s="69" t="str">
        <f>VLOOKUP(H353,'линии'!A$2:C$21,3)</f>
        <v>Филёвская</v>
      </c>
      <c r="G353" s="83">
        <f>VLOOKUP(H353,'линии'!A$2:C$21,2)</f>
        <v>4</v>
      </c>
      <c r="H353" s="83">
        <v>4.0</v>
      </c>
      <c r="I353" s="83">
        <v>3.0</v>
      </c>
    </row>
    <row r="354">
      <c r="A354" s="83">
        <v>46.0</v>
      </c>
      <c r="B354" s="84" t="s">
        <v>102</v>
      </c>
      <c r="C354" s="69" t="s">
        <v>100</v>
      </c>
      <c r="D354" s="85" t="s">
        <v>757</v>
      </c>
      <c r="E354" s="69"/>
      <c r="F354" s="69" t="str">
        <f>VLOOKUP(H354,'линии'!A$2:C$21,3)</f>
        <v>Филёвская</v>
      </c>
      <c r="G354" s="83">
        <f>VLOOKUP(H354,'линии'!A$2:C$21,2)</f>
        <v>4</v>
      </c>
      <c r="H354" s="83">
        <v>4.0</v>
      </c>
      <c r="I354" s="83">
        <v>5.0</v>
      </c>
    </row>
    <row r="355">
      <c r="A355" s="83">
        <v>351.0</v>
      </c>
      <c r="B355" s="84" t="s">
        <v>102</v>
      </c>
      <c r="C355" s="69"/>
      <c r="D355" s="69"/>
      <c r="E355" s="83">
        <v>1.0</v>
      </c>
      <c r="F355" s="69" t="str">
        <f>VLOOKUP(H355,'линии'!A$2:C$21,3)</f>
        <v>МЦД-1</v>
      </c>
      <c r="G355" s="83" t="str">
        <f>VLOOKUP(H355,'линии'!A$2:C$21,2)</f>
        <v/>
      </c>
      <c r="H355" s="83">
        <v>28.0</v>
      </c>
      <c r="I355" s="83">
        <v>20.0</v>
      </c>
    </row>
    <row r="356">
      <c r="A356" s="83">
        <v>240.0</v>
      </c>
      <c r="B356" s="69" t="s">
        <v>1110</v>
      </c>
      <c r="C356" s="69" t="s">
        <v>330</v>
      </c>
      <c r="D356" s="85" t="s">
        <v>757</v>
      </c>
      <c r="E356" s="69"/>
      <c r="F356" s="69" t="str">
        <f>VLOOKUP(H356,'линии'!A$2:C$21,3)</f>
        <v>Люблинско-Дмитровская</v>
      </c>
      <c r="G356" s="83">
        <f>VLOOKUP(H356,'линии'!A$2:C$21,2)</f>
        <v>10</v>
      </c>
      <c r="H356" s="83">
        <v>10.0</v>
      </c>
      <c r="I356" s="83">
        <v>5.0</v>
      </c>
    </row>
    <row r="357">
      <c r="A357" s="83">
        <v>6.0</v>
      </c>
      <c r="B357" s="69" t="s">
        <v>1111</v>
      </c>
      <c r="C357" s="69" t="s">
        <v>550</v>
      </c>
      <c r="D357" s="85" t="s">
        <v>762</v>
      </c>
      <c r="E357" s="69"/>
      <c r="F357" s="69" t="str">
        <f>VLOOKUP(H357,'линии'!A$2:C$21,3)</f>
        <v>Сокольническая</v>
      </c>
      <c r="G357" s="83">
        <f>VLOOKUP(H357,'линии'!A$2:C$21,2)</f>
        <v>1</v>
      </c>
      <c r="H357" s="83">
        <v>1.0</v>
      </c>
      <c r="I357" s="83">
        <v>9.0</v>
      </c>
    </row>
    <row r="358">
      <c r="A358" s="83">
        <v>334.0</v>
      </c>
      <c r="B358" s="69" t="s">
        <v>1112</v>
      </c>
      <c r="C358" s="69" t="s">
        <v>213</v>
      </c>
      <c r="D358" s="85" t="s">
        <v>762</v>
      </c>
      <c r="E358" s="69"/>
      <c r="F358" s="69" t="str">
        <f>VLOOKUP(H358,'линии'!A$2:C$21,3)</f>
        <v>МЦД-1</v>
      </c>
      <c r="G358" s="83" t="str">
        <f>VLOOKUP(H358,'линии'!A$2:C$21,2)</f>
        <v/>
      </c>
      <c r="H358" s="83">
        <v>28.0</v>
      </c>
      <c r="I358" s="83">
        <v>3.0</v>
      </c>
    </row>
    <row r="359">
      <c r="A359" s="83">
        <v>250.0</v>
      </c>
      <c r="B359" s="69" t="s">
        <v>1113</v>
      </c>
      <c r="C359" s="69" t="s">
        <v>169</v>
      </c>
      <c r="D359" s="85" t="s">
        <v>762</v>
      </c>
      <c r="E359" s="69"/>
      <c r="F359" s="69" t="str">
        <f>VLOOKUP(H359,'линии'!A$2:C$21,3)</f>
        <v>Замоскворецкая</v>
      </c>
      <c r="G359" s="83">
        <f>VLOOKUP(H359,'линии'!A$2:C$21,2)</f>
        <v>2</v>
      </c>
      <c r="H359" s="83">
        <v>2.0</v>
      </c>
      <c r="I359" s="83">
        <v>23.0</v>
      </c>
    </row>
    <row r="360">
      <c r="A360" s="83">
        <v>217.0</v>
      </c>
      <c r="B360" s="69" t="s">
        <v>1114</v>
      </c>
      <c r="C360" s="69"/>
      <c r="D360" s="69"/>
      <c r="E360" s="83">
        <v>1.0</v>
      </c>
      <c r="F360" s="69" t="str">
        <f>VLOOKUP(H360,'линии'!A$2:C$21,3)</f>
        <v>МЦК</v>
      </c>
      <c r="G360" s="83">
        <f>VLOOKUP(H360,'линии'!A$2:C$21,2)</f>
        <v>14</v>
      </c>
      <c r="H360" s="83">
        <v>20.0</v>
      </c>
      <c r="I360" s="83">
        <v>10.0</v>
      </c>
    </row>
    <row r="361">
      <c r="A361" s="83">
        <v>247.0</v>
      </c>
      <c r="B361" s="69" t="s">
        <v>1115</v>
      </c>
      <c r="C361" s="69" t="s">
        <v>1115</v>
      </c>
      <c r="D361" s="69"/>
      <c r="E361" s="83">
        <v>1.0</v>
      </c>
      <c r="F361" s="69" t="str">
        <f>VLOOKUP(H361,'линии'!A$2:C$21,3)</f>
        <v>Большая кольцевая</v>
      </c>
      <c r="G361" s="83">
        <f>VLOOKUP(H361,'линии'!A$2:C$21,2)</f>
        <v>11</v>
      </c>
      <c r="H361" s="83">
        <v>21.0</v>
      </c>
      <c r="I361" s="83">
        <v>3.0</v>
      </c>
    </row>
    <row r="362">
      <c r="A362" s="83">
        <v>93.0</v>
      </c>
      <c r="B362" s="84" t="s">
        <v>1116</v>
      </c>
      <c r="C362" s="69" t="s">
        <v>442</v>
      </c>
      <c r="D362" s="85" t="s">
        <v>757</v>
      </c>
      <c r="E362" s="69"/>
      <c r="F362" s="69" t="str">
        <f>VLOOKUP(H362,'линии'!A$2:C$21,3)</f>
        <v>Замоскворецкая</v>
      </c>
      <c r="G362" s="83">
        <f>VLOOKUP(H362,'линии'!A$2:C$21,2)</f>
        <v>2</v>
      </c>
      <c r="H362" s="83">
        <v>2.0</v>
      </c>
      <c r="I362" s="83">
        <v>18.0</v>
      </c>
    </row>
    <row r="363">
      <c r="A363" s="83">
        <v>368.0</v>
      </c>
      <c r="B363" s="84" t="s">
        <v>1116</v>
      </c>
      <c r="C363" s="69"/>
      <c r="D363" s="69"/>
      <c r="E363" s="83">
        <v>1.0</v>
      </c>
      <c r="F363" s="69" t="str">
        <f>VLOOKUP(H363,'линии'!A$2:C$21,3)</f>
        <v>МЦД-2</v>
      </c>
      <c r="G363" s="83" t="str">
        <f>VLOOKUP(H363,'линии'!A$2:C$21,2)</f>
        <v/>
      </c>
      <c r="H363" s="83">
        <v>29.0</v>
      </c>
      <c r="I363" s="83">
        <v>10.0</v>
      </c>
    </row>
    <row r="364">
      <c r="A364" s="83">
        <v>107.0</v>
      </c>
      <c r="B364" s="69" t="s">
        <v>1117</v>
      </c>
      <c r="C364" s="69" t="s">
        <v>1118</v>
      </c>
      <c r="D364" s="69"/>
      <c r="E364" s="83">
        <v>1.0</v>
      </c>
      <c r="F364" s="69" t="str">
        <f>VLOOKUP(H364,'линии'!A$2:C$21,3)</f>
        <v>Серпуховско-Тимирязевская</v>
      </c>
      <c r="G364" s="83">
        <f>VLOOKUP(H364,'линии'!A$2:C$21,2)</f>
        <v>9</v>
      </c>
      <c r="H364" s="83">
        <v>9.0</v>
      </c>
      <c r="I364" s="83">
        <v>10.0</v>
      </c>
    </row>
    <row r="365">
      <c r="A365" s="83">
        <v>248.0</v>
      </c>
      <c r="B365" s="69" t="s">
        <v>1119</v>
      </c>
      <c r="C365" s="69" t="s">
        <v>1119</v>
      </c>
      <c r="D365" s="69"/>
      <c r="E365" s="83">
        <v>1.0</v>
      </c>
      <c r="F365" s="69" t="str">
        <f>VLOOKUP(H365,'линии'!A$2:C$21,3)</f>
        <v>Большая кольцевая</v>
      </c>
      <c r="G365" s="83">
        <f>VLOOKUP(H365,'линии'!A$2:C$21,2)</f>
        <v>11</v>
      </c>
      <c r="H365" s="83">
        <v>21.0</v>
      </c>
      <c r="I365" s="83">
        <v>4.0</v>
      </c>
    </row>
    <row r="366">
      <c r="A366" s="83">
        <v>18.0</v>
      </c>
      <c r="B366" s="69" t="s">
        <v>1120</v>
      </c>
      <c r="C366" s="69" t="s">
        <v>439</v>
      </c>
      <c r="D366" s="85" t="s">
        <v>757</v>
      </c>
      <c r="E366" s="69"/>
      <c r="F366" s="69" t="str">
        <f>VLOOKUP(H366,'линии'!A$2:C$21,3)</f>
        <v>Сокольническая</v>
      </c>
      <c r="G366" s="83">
        <f>VLOOKUP(H366,'линии'!A$2:C$21,2)</f>
        <v>1</v>
      </c>
      <c r="H366" s="83">
        <v>1.0</v>
      </c>
      <c r="I366" s="83">
        <v>21.0</v>
      </c>
    </row>
    <row r="367">
      <c r="A367" s="83">
        <v>117.0</v>
      </c>
      <c r="B367" s="69" t="s">
        <v>1121</v>
      </c>
      <c r="C367" s="69" t="s">
        <v>312</v>
      </c>
      <c r="D367" s="85" t="s">
        <v>757</v>
      </c>
      <c r="E367" s="69"/>
      <c r="F367" s="69" t="str">
        <f>VLOOKUP(H367,'линии'!A$2:C$21,3)</f>
        <v>Серпуховско-Тимирязевская</v>
      </c>
      <c r="G367" s="83">
        <f>VLOOKUP(H367,'линии'!A$2:C$21,2)</f>
        <v>9</v>
      </c>
      <c r="H367" s="83">
        <v>9.0</v>
      </c>
      <c r="I367" s="83">
        <v>20.0</v>
      </c>
    </row>
    <row r="368">
      <c r="A368" s="83">
        <v>108.0</v>
      </c>
      <c r="B368" s="69" t="s">
        <v>1122</v>
      </c>
      <c r="C368" s="69" t="s">
        <v>514</v>
      </c>
      <c r="D368" s="85" t="s">
        <v>762</v>
      </c>
      <c r="E368" s="69"/>
      <c r="F368" s="69" t="str">
        <f>VLOOKUP(H368,'линии'!A$2:C$21,3)</f>
        <v>Серпуховско-Тимирязевская</v>
      </c>
      <c r="G368" s="83">
        <f>VLOOKUP(H368,'линии'!A$2:C$21,2)</f>
        <v>9</v>
      </c>
      <c r="H368" s="83">
        <v>9.0</v>
      </c>
      <c r="I368" s="83">
        <v>11.0</v>
      </c>
    </row>
    <row r="369">
      <c r="A369" s="83">
        <v>12.0</v>
      </c>
      <c r="B369" s="69" t="s">
        <v>1123</v>
      </c>
      <c r="C369" s="69" t="s">
        <v>1124</v>
      </c>
      <c r="D369" s="69"/>
      <c r="E369" s="83">
        <v>1.0</v>
      </c>
      <c r="F369" s="69" t="str">
        <f>VLOOKUP(H369,'линии'!A$2:C$21,3)</f>
        <v>Сокольническая</v>
      </c>
      <c r="G369" s="83">
        <f>VLOOKUP(H369,'линии'!A$2:C$21,2)</f>
        <v>1</v>
      </c>
      <c r="H369" s="83">
        <v>1.0</v>
      </c>
      <c r="I369" s="83">
        <v>15.0</v>
      </c>
    </row>
    <row r="370">
      <c r="A370" s="83">
        <v>151.0</v>
      </c>
      <c r="B370" s="69" t="s">
        <v>1125</v>
      </c>
      <c r="C370" s="69" t="s">
        <v>269</v>
      </c>
      <c r="D370" s="85" t="s">
        <v>762</v>
      </c>
      <c r="E370" s="69"/>
      <c r="F370" s="69" t="str">
        <f>VLOOKUP(H370,'линии'!A$2:C$21,3)</f>
        <v>Люблинско-Дмитровская</v>
      </c>
      <c r="G370" s="83">
        <f>VLOOKUP(H370,'линии'!A$2:C$21,2)</f>
        <v>10</v>
      </c>
      <c r="H370" s="83">
        <v>10.0</v>
      </c>
      <c r="I370" s="83">
        <v>11.0</v>
      </c>
    </row>
    <row r="371">
      <c r="A371" s="83">
        <v>136.0</v>
      </c>
      <c r="B371" s="69" t="s">
        <v>1126</v>
      </c>
      <c r="C371" s="69" t="s">
        <v>119</v>
      </c>
      <c r="D371" s="85" t="s">
        <v>762</v>
      </c>
      <c r="E371" s="69"/>
      <c r="F371" s="69" t="str">
        <f>VLOOKUP(H371,'линии'!A$2:C$21,3)</f>
        <v>Калужско-Рижская</v>
      </c>
      <c r="G371" s="83">
        <f>VLOOKUP(H371,'линии'!A$2:C$21,2)</f>
        <v>6</v>
      </c>
      <c r="H371" s="83">
        <v>6.0</v>
      </c>
      <c r="I371" s="83">
        <v>14.0</v>
      </c>
    </row>
    <row r="372">
      <c r="A372" s="83">
        <v>218.0</v>
      </c>
      <c r="B372" s="84" t="s">
        <v>1127</v>
      </c>
      <c r="C372" s="69" t="s">
        <v>37</v>
      </c>
      <c r="D372" s="85" t="s">
        <v>752</v>
      </c>
      <c r="E372" s="69"/>
      <c r="F372" s="69" t="str">
        <f>VLOOKUP(H372,'линии'!A$2:C$21,3)</f>
        <v>МЦК</v>
      </c>
      <c r="G372" s="83">
        <f>VLOOKUP(H372,'линии'!A$2:C$21,2)</f>
        <v>14</v>
      </c>
      <c r="H372" s="83">
        <v>20.0</v>
      </c>
      <c r="I372" s="83">
        <v>11.0</v>
      </c>
    </row>
    <row r="373">
      <c r="A373" s="83">
        <v>246.0</v>
      </c>
      <c r="B373" s="84" t="s">
        <v>1127</v>
      </c>
      <c r="C373" s="69"/>
      <c r="D373" s="69"/>
      <c r="E373" s="83">
        <v>1.0</v>
      </c>
      <c r="F373" s="69" t="str">
        <f>VLOOKUP(H373,'линии'!A$2:C$21,3)</f>
        <v>Большая кольцевая</v>
      </c>
      <c r="G373" s="83">
        <f>VLOOKUP(H373,'линии'!A$2:C$21,2)</f>
        <v>11</v>
      </c>
      <c r="H373" s="83">
        <v>21.0</v>
      </c>
      <c r="I373" s="83">
        <v>2.0</v>
      </c>
    </row>
    <row r="374">
      <c r="A374" s="83">
        <v>531.0</v>
      </c>
      <c r="B374" s="84" t="s">
        <v>1128</v>
      </c>
      <c r="C374" s="69" t="s">
        <v>594</v>
      </c>
      <c r="D374" s="85" t="s">
        <v>752</v>
      </c>
      <c r="E374" s="69"/>
      <c r="F374" s="69" t="str">
        <f>VLOOKUP(H374,'линии'!A$2:C$21,3)</f>
        <v>Большая кольцевая</v>
      </c>
      <c r="G374" s="83">
        <f>VLOOKUP(H374,'линии'!A$2:C$21,2)</f>
        <v>11</v>
      </c>
      <c r="H374" s="83">
        <v>21.0</v>
      </c>
      <c r="I374" s="83">
        <v>21.0</v>
      </c>
    </row>
    <row r="375">
      <c r="A375" s="83">
        <v>321.0</v>
      </c>
      <c r="B375" s="84" t="s">
        <v>1128</v>
      </c>
      <c r="C375" s="69"/>
      <c r="D375" s="69"/>
      <c r="E375" s="83">
        <v>1.0</v>
      </c>
      <c r="F375" s="69" t="str">
        <f>VLOOKUP(H375,'линии'!A$2:C$21,3)</f>
        <v>МЦД-1</v>
      </c>
      <c r="G375" s="83" t="str">
        <f>VLOOKUP(H375,'линии'!A$2:C$21,2)</f>
        <v/>
      </c>
      <c r="H375" s="83">
        <v>28.0</v>
      </c>
      <c r="I375" s="83">
        <v>2.0</v>
      </c>
    </row>
    <row r="376">
      <c r="A376" s="83">
        <v>162.0</v>
      </c>
      <c r="B376" s="69" t="s">
        <v>1129</v>
      </c>
      <c r="C376" s="69" t="s">
        <v>143</v>
      </c>
      <c r="D376" s="85" t="s">
        <v>757</v>
      </c>
      <c r="E376" s="69"/>
      <c r="F376" s="69" t="str">
        <f>VLOOKUP(H376,'линии'!A$2:C$21,3)</f>
        <v>Люблинско-Дмитровская</v>
      </c>
      <c r="G376" s="83">
        <f>VLOOKUP(H376,'линии'!A$2:C$21,2)</f>
        <v>10</v>
      </c>
      <c r="H376" s="83">
        <v>10.0</v>
      </c>
      <c r="I376" s="83">
        <v>22.0</v>
      </c>
    </row>
    <row r="377">
      <c r="A377" s="83">
        <v>179.0</v>
      </c>
      <c r="B377" s="84" t="s">
        <v>1130</v>
      </c>
      <c r="C377" s="69" t="s">
        <v>1131</v>
      </c>
      <c r="D377" s="69"/>
      <c r="E377" s="83">
        <v>1.0</v>
      </c>
      <c r="F377" s="69" t="str">
        <f>VLOOKUP(H377,'линии'!A$2:C$21,3)</f>
        <v>Калининская</v>
      </c>
      <c r="G377" s="83">
        <f>VLOOKUP(H377,'линии'!A$2:C$21,2)</f>
        <v>8</v>
      </c>
      <c r="H377" s="83">
        <v>8.0</v>
      </c>
      <c r="I377" s="83">
        <v>5.0</v>
      </c>
    </row>
    <row r="378">
      <c r="A378" s="83">
        <v>232.0</v>
      </c>
      <c r="B378" s="84" t="s">
        <v>1130</v>
      </c>
      <c r="C378" s="69"/>
      <c r="D378" s="69"/>
      <c r="E378" s="83">
        <v>1.0</v>
      </c>
      <c r="F378" s="69" t="str">
        <f>VLOOKUP(H378,'линии'!A$2:C$21,3)</f>
        <v>МЦК</v>
      </c>
      <c r="G378" s="83">
        <f>VLOOKUP(H378,'линии'!A$2:C$21,2)</f>
        <v>14</v>
      </c>
      <c r="H378" s="83">
        <v>20.0</v>
      </c>
      <c r="I378" s="83">
        <v>25.0</v>
      </c>
    </row>
    <row r="379">
      <c r="A379" s="83">
        <v>41.0</v>
      </c>
      <c r="B379" s="69" t="s">
        <v>1132</v>
      </c>
      <c r="C379" s="69" t="s">
        <v>1132</v>
      </c>
      <c r="D379" s="69"/>
      <c r="E379" s="83">
        <v>1.0</v>
      </c>
      <c r="F379" s="69" t="str">
        <f>VLOOKUP(H379,'линии'!A$2:C$21,3)</f>
        <v>Арбатско-Покровская</v>
      </c>
      <c r="G379" s="83">
        <f>VLOOKUP(H379,'линии'!A$2:C$21,2)</f>
        <v>3</v>
      </c>
      <c r="H379" s="83">
        <v>3.0</v>
      </c>
      <c r="I379" s="83">
        <v>22.0</v>
      </c>
    </row>
    <row r="380">
      <c r="A380" s="83">
        <v>362.0</v>
      </c>
      <c r="B380" s="69" t="s">
        <v>1133</v>
      </c>
      <c r="C380" s="69" t="s">
        <v>27</v>
      </c>
      <c r="D380" s="85" t="s">
        <v>762</v>
      </c>
      <c r="E380" s="69"/>
      <c r="F380" s="69" t="str">
        <f>VLOOKUP(H380,'линии'!A$2:C$21,3)</f>
        <v>МЦД-2</v>
      </c>
      <c r="G380" s="83" t="str">
        <f>VLOOKUP(H380,'линии'!A$2:C$21,2)</f>
        <v/>
      </c>
      <c r="H380" s="83">
        <v>29.0</v>
      </c>
      <c r="I380" s="83">
        <v>4.0</v>
      </c>
    </row>
    <row r="381">
      <c r="A381" s="83">
        <v>59.0</v>
      </c>
      <c r="B381" s="84" t="s">
        <v>1134</v>
      </c>
      <c r="C381" s="69" t="s">
        <v>597</v>
      </c>
      <c r="D381" s="85" t="s">
        <v>762</v>
      </c>
      <c r="E381" s="69"/>
      <c r="F381" s="69" t="str">
        <f>VLOOKUP(H381,'линии'!A$2:C$21,3)</f>
        <v>Таганско-Краснопресненская</v>
      </c>
      <c r="G381" s="83">
        <f>VLOOKUP(H381,'линии'!A$2:C$21,2)</f>
        <v>7</v>
      </c>
      <c r="H381" s="83">
        <v>7.0</v>
      </c>
      <c r="I381" s="83">
        <v>5.0</v>
      </c>
    </row>
    <row r="382">
      <c r="A382" s="83">
        <v>387.0</v>
      </c>
      <c r="B382" s="84" t="s">
        <v>1134</v>
      </c>
      <c r="C382" s="69"/>
      <c r="D382" s="69"/>
      <c r="E382" s="83">
        <v>1.0</v>
      </c>
      <c r="F382" s="69" t="str">
        <f>VLOOKUP(H382,'линии'!A$2:C$21,3)</f>
        <v>МЦД-2</v>
      </c>
      <c r="G382" s="83" t="str">
        <f>VLOOKUP(H382,'линии'!A$2:C$21,2)</f>
        <v/>
      </c>
      <c r="H382" s="83">
        <v>29.0</v>
      </c>
      <c r="I382" s="83">
        <v>29.0</v>
      </c>
    </row>
    <row r="383">
      <c r="A383" s="83">
        <v>36.0</v>
      </c>
      <c r="B383" s="84" t="s">
        <v>1135</v>
      </c>
      <c r="C383" s="69" t="s">
        <v>95</v>
      </c>
      <c r="D383" s="85" t="s">
        <v>947</v>
      </c>
      <c r="E383" s="69"/>
      <c r="F383" s="69" t="str">
        <f>VLOOKUP(H383,'линии'!A$2:C$21,3)</f>
        <v>Арбатско-Покровская</v>
      </c>
      <c r="G383" s="83">
        <f>VLOOKUP(H383,'линии'!A$2:C$21,2)</f>
        <v>3</v>
      </c>
      <c r="H383" s="83">
        <v>3.0</v>
      </c>
      <c r="I383" s="83">
        <v>17.0</v>
      </c>
    </row>
    <row r="384">
      <c r="A384" s="83">
        <v>557.0</v>
      </c>
      <c r="B384" s="84" t="s">
        <v>1135</v>
      </c>
      <c r="C384" s="69"/>
      <c r="D384" s="69"/>
      <c r="E384" s="83">
        <v>1.0</v>
      </c>
      <c r="F384" s="69" t="str">
        <f>VLOOKUP(H384,'линии'!A$2:C$21,3)</f>
        <v>Некрасовская</v>
      </c>
      <c r="G384" s="83">
        <f>VLOOKUP(H384,'линии'!A$2:C$21,2)</f>
        <v>15</v>
      </c>
      <c r="H384" s="83">
        <v>24.0</v>
      </c>
      <c r="I384" s="83">
        <v>11.0</v>
      </c>
    </row>
    <row r="385">
      <c r="A385" s="83">
        <v>291.0</v>
      </c>
      <c r="B385" s="69" t="s">
        <v>1136</v>
      </c>
      <c r="C385" s="69" t="s">
        <v>1136</v>
      </c>
      <c r="D385" s="69"/>
      <c r="E385" s="83">
        <v>1.0</v>
      </c>
      <c r="F385" s="69" t="str">
        <f>VLOOKUP(H385,'линии'!A$2:C$21,3)</f>
        <v>Некрасовская</v>
      </c>
      <c r="G385" s="83">
        <f>VLOOKUP(H385,'линии'!A$2:C$21,2)</f>
        <v>15</v>
      </c>
      <c r="H385" s="83">
        <v>24.0</v>
      </c>
      <c r="I385" s="83">
        <v>4.0</v>
      </c>
    </row>
    <row r="386">
      <c r="A386" s="83">
        <v>1.0</v>
      </c>
      <c r="B386" s="69" t="s">
        <v>1137</v>
      </c>
      <c r="C386" s="69" t="s">
        <v>1138</v>
      </c>
      <c r="D386" s="69"/>
      <c r="E386" s="83">
        <v>1.0</v>
      </c>
      <c r="F386" s="69" t="str">
        <f>VLOOKUP(H386,'линии'!A$2:C$21,3)</f>
        <v>Сокольническая</v>
      </c>
      <c r="G386" s="83">
        <f>VLOOKUP(H386,'линии'!A$2:C$21,2)</f>
        <v>1</v>
      </c>
      <c r="H386" s="83">
        <v>1.0</v>
      </c>
      <c r="I386" s="83">
        <v>4.0</v>
      </c>
    </row>
    <row r="387">
      <c r="A387" s="83">
        <v>118.0</v>
      </c>
      <c r="B387" s="69" t="s">
        <v>1139</v>
      </c>
      <c r="C387" s="69" t="s">
        <v>1140</v>
      </c>
      <c r="D387" s="69"/>
      <c r="E387" s="83">
        <v>1.0</v>
      </c>
      <c r="F387" s="69" t="str">
        <f>VLOOKUP(H387,'линии'!A$2:C$21,3)</f>
        <v>Серпуховско-Тимирязевская</v>
      </c>
      <c r="G387" s="83">
        <f>VLOOKUP(H387,'линии'!A$2:C$21,2)</f>
        <v>9</v>
      </c>
      <c r="H387" s="83">
        <v>9.0</v>
      </c>
      <c r="I387" s="83">
        <v>21.0</v>
      </c>
    </row>
    <row r="388">
      <c r="A388" s="83">
        <v>552.0</v>
      </c>
      <c r="B388" s="69" t="s">
        <v>1141</v>
      </c>
      <c r="C388" s="69" t="s">
        <v>21</v>
      </c>
      <c r="D388" s="85" t="s">
        <v>762</v>
      </c>
      <c r="E388" s="69"/>
      <c r="F388" s="69" t="str">
        <f>VLOOKUP(H388,'линии'!A$2:C$21,3)</f>
        <v>Троицкая</v>
      </c>
      <c r="G388" s="83" t="str">
        <f>VLOOKUP(H388,'линии'!A$2:C$21,2)</f>
        <v/>
      </c>
      <c r="H388" s="83">
        <v>33.0</v>
      </c>
      <c r="I388" s="83">
        <v>14.0</v>
      </c>
    </row>
    <row r="389">
      <c r="A389" s="83">
        <v>145.0</v>
      </c>
      <c r="B389" s="69" t="s">
        <v>1142</v>
      </c>
      <c r="C389" s="69" t="s">
        <v>505</v>
      </c>
      <c r="D389" s="85" t="s">
        <v>762</v>
      </c>
      <c r="E389" s="69"/>
      <c r="F389" s="69" t="str">
        <f>VLOOKUP(H389,'линии'!A$2:C$21,3)</f>
        <v>Калужско-Рижская</v>
      </c>
      <c r="G389" s="83">
        <f>VLOOKUP(H389,'линии'!A$2:C$21,2)</f>
        <v>6</v>
      </c>
      <c r="H389" s="83">
        <v>6.0</v>
      </c>
      <c r="I389" s="83">
        <v>23.0</v>
      </c>
    </row>
    <row r="390">
      <c r="A390" s="83">
        <v>397.0</v>
      </c>
      <c r="B390" s="69" t="s">
        <v>1143</v>
      </c>
      <c r="C390" s="69" t="s">
        <v>13</v>
      </c>
      <c r="D390" s="85" t="s">
        <v>762</v>
      </c>
      <c r="E390" s="69"/>
      <c r="F390" s="69" t="str">
        <f>VLOOKUP(H390,'линии'!A$2:C$21,3)</f>
        <v>Люблинско-Дмитровская</v>
      </c>
      <c r="G390" s="83">
        <f>VLOOKUP(H390,'линии'!A$2:C$21,2)</f>
        <v>10</v>
      </c>
      <c r="H390" s="83">
        <v>10.0</v>
      </c>
      <c r="I390" s="83">
        <v>25.0</v>
      </c>
    </row>
  </sheetData>
  <drawing r:id="rId1"/>
</worksheet>
</file>